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unicef-my.sharepoint.com/personal/aadoni_unicef_org1/Documents/"/>
    </mc:Choice>
  </mc:AlternateContent>
  <xr:revisionPtr revIDLastSave="0" documentId="8_{85B81B04-48CD-4229-81A4-9E1A2455E350}" xr6:coauthVersionLast="47" xr6:coauthVersionMax="47" xr10:uidLastSave="{00000000-0000-0000-0000-000000000000}"/>
  <bookViews>
    <workbookView xWindow="-110" yWindow="-110" windowWidth="19420" windowHeight="11500" firstSheet="2" activeTab="2" xr2:uid="{A34360B1-51B0-4200-A1E4-0E82D8D0E32D}"/>
  </bookViews>
  <sheets>
    <sheet name="Instructions" sheetId="4" r:id="rId1"/>
    <sheet name="Allotissement" sheetId="5" r:id="rId2"/>
    <sheet name="BPU_Lot-01_Centre 1" sheetId="6" r:id="rId3"/>
    <sheet name="DQE_Lot-01_Centre 1" sheetId="3" r:id="rId4"/>
    <sheet name="BPU_Lot-02_Centre 2" sheetId="10" r:id="rId5"/>
    <sheet name="DQE_Lot-02_Centre 2" sheetId="2" r:id="rId6"/>
    <sheet name="Recap" sheetId="8" r:id="rId7"/>
  </sheets>
  <externalReferences>
    <externalReference r:id="rId8"/>
  </externalReferences>
  <definedNames>
    <definedName name="Chgesfixes">#REF!</definedName>
    <definedName name="ChgesVarMcube">#REF!</definedName>
    <definedName name="Coût_Invest">#REF!</definedName>
    <definedName name="Durée">#REF!</definedName>
    <definedName name="Nbabonnés">#REF!</definedName>
    <definedName name="_xlnm.Print_Titles" localSheetId="2">'BPU_Lot-01_Centre 1'!$1:$1</definedName>
    <definedName name="_xlnm.Print_Titles" localSheetId="4">'BPU_Lot-02_Centre 2'!$1:$1</definedName>
    <definedName name="Production">#REF!</definedName>
    <definedName name="Total_Tranche_1">#REF!</definedName>
    <definedName name="Total_Tranche_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4" i="2" l="1"/>
  <c r="A75" i="2"/>
  <c r="A76" i="2"/>
  <c r="A77" i="2"/>
  <c r="A78" i="2"/>
  <c r="A79" i="2"/>
  <c r="A80" i="2"/>
  <c r="A81" i="2"/>
  <c r="A71" i="2"/>
  <c r="A72" i="2"/>
  <c r="A73" i="2"/>
  <c r="E74" i="2"/>
  <c r="F74" i="2" s="1"/>
  <c r="C74" i="2"/>
  <c r="B74" i="2"/>
  <c r="E3" i="2"/>
  <c r="F3" i="2" s="1"/>
  <c r="E4" i="2"/>
  <c r="F4" i="2" s="1"/>
  <c r="E5" i="2"/>
  <c r="F5" i="2" s="1"/>
  <c r="E6" i="2"/>
  <c r="F6" i="2" s="1"/>
  <c r="E8" i="2"/>
  <c r="F8" i="2" s="1"/>
  <c r="E9" i="2"/>
  <c r="E10" i="2"/>
  <c r="E11" i="2"/>
  <c r="E12" i="2"/>
  <c r="E13" i="2"/>
  <c r="E14" i="2"/>
  <c r="E15" i="2"/>
  <c r="E16" i="2"/>
  <c r="E17" i="2"/>
  <c r="E18" i="2"/>
  <c r="F18" i="2" s="1"/>
  <c r="E19" i="2"/>
  <c r="F19" i="2" s="1"/>
  <c r="E20" i="2"/>
  <c r="F20" i="2" s="1"/>
  <c r="E21" i="2"/>
  <c r="E22" i="2"/>
  <c r="E23" i="2"/>
  <c r="F23" i="2" s="1"/>
  <c r="E25" i="2"/>
  <c r="E26" i="2"/>
  <c r="E27" i="2"/>
  <c r="E28" i="2"/>
  <c r="F28" i="2" s="1"/>
  <c r="E29" i="2"/>
  <c r="F29" i="2" s="1"/>
  <c r="E30" i="2"/>
  <c r="E31" i="2"/>
  <c r="F31" i="2" s="1"/>
  <c r="E32" i="2"/>
  <c r="E33" i="2"/>
  <c r="E35" i="2"/>
  <c r="E36" i="2"/>
  <c r="E37" i="2"/>
  <c r="E38" i="2"/>
  <c r="F38" i="2" s="1"/>
  <c r="E39" i="2"/>
  <c r="E40" i="2"/>
  <c r="F40" i="2" s="1"/>
  <c r="E41" i="2"/>
  <c r="F41" i="2" s="1"/>
  <c r="E42" i="2"/>
  <c r="F42" i="2" s="1"/>
  <c r="E43" i="2"/>
  <c r="E44" i="2"/>
  <c r="E45" i="2"/>
  <c r="F45" i="2" s="1"/>
  <c r="E46" i="2"/>
  <c r="F46" i="2" s="1"/>
  <c r="E47" i="2"/>
  <c r="F47" i="2" s="1"/>
  <c r="E48" i="2"/>
  <c r="F48" i="2" s="1"/>
  <c r="E49" i="2"/>
  <c r="E50" i="2"/>
  <c r="E51" i="2"/>
  <c r="F51" i="2" s="1"/>
  <c r="E52" i="2"/>
  <c r="F52" i="2" s="1"/>
  <c r="E53" i="2"/>
  <c r="F53" i="2" s="1"/>
  <c r="E54" i="2"/>
  <c r="E55" i="2"/>
  <c r="E56" i="2"/>
  <c r="F56" i="2" s="1"/>
  <c r="E57" i="2"/>
  <c r="F57" i="2" s="1"/>
  <c r="E58" i="2"/>
  <c r="F58" i="2" s="1"/>
  <c r="E59" i="2"/>
  <c r="F59" i="2" s="1"/>
  <c r="E60" i="2"/>
  <c r="F60" i="2" s="1"/>
  <c r="E61" i="2"/>
  <c r="F61" i="2" s="1"/>
  <c r="E62" i="2"/>
  <c r="E64" i="2"/>
  <c r="F64" i="2" s="1"/>
  <c r="E65" i="2"/>
  <c r="E66" i="2"/>
  <c r="F66" i="2" s="1"/>
  <c r="E67" i="2"/>
  <c r="F67" i="2" s="1"/>
  <c r="E68" i="2"/>
  <c r="F68" i="2" s="1"/>
  <c r="E70" i="2"/>
  <c r="F70" i="2" s="1"/>
  <c r="E71" i="2"/>
  <c r="F71" i="2" s="1"/>
  <c r="E73" i="2"/>
  <c r="E75" i="2"/>
  <c r="F75" i="2" s="1"/>
  <c r="E76" i="2"/>
  <c r="F76" i="2" s="1"/>
  <c r="E77" i="2"/>
  <c r="F77" i="2" s="1"/>
  <c r="E78" i="2"/>
  <c r="F78" i="2" s="1"/>
  <c r="E79" i="2"/>
  <c r="F79" i="2" s="1"/>
  <c r="E80" i="2"/>
  <c r="F80" i="2" s="1"/>
  <c r="E81" i="2"/>
  <c r="F81" i="2" s="1"/>
  <c r="E83" i="2"/>
  <c r="F83" i="2" s="1"/>
  <c r="E84" i="2"/>
  <c r="F84" i="2" s="1"/>
  <c r="E85" i="2"/>
  <c r="F85" i="2" s="1"/>
  <c r="E86" i="2"/>
  <c r="F86" i="2" s="1"/>
  <c r="E87" i="2"/>
  <c r="F87" i="2" s="1"/>
  <c r="E88" i="2"/>
  <c r="F88" i="2" s="1"/>
  <c r="E90" i="2"/>
  <c r="F90" i="2" s="1"/>
  <c r="E91" i="2"/>
  <c r="F91" i="2" s="1"/>
  <c r="E92" i="2"/>
  <c r="F92" i="2" s="1"/>
  <c r="E93" i="2"/>
  <c r="F93" i="2" s="1"/>
  <c r="E94" i="2"/>
  <c r="F94" i="2" s="1"/>
  <c r="F17" i="2"/>
  <c r="F43" i="2"/>
  <c r="F44" i="2"/>
  <c r="F54" i="2"/>
  <c r="F55" i="2"/>
  <c r="A2" i="2"/>
  <c r="B2" i="2"/>
  <c r="C2" i="2"/>
  <c r="A3" i="2"/>
  <c r="B3" i="2"/>
  <c r="C3" i="2"/>
  <c r="A4" i="2"/>
  <c r="B4" i="2"/>
  <c r="C4" i="2"/>
  <c r="A5" i="2"/>
  <c r="B5" i="2"/>
  <c r="C5" i="2"/>
  <c r="A6" i="2"/>
  <c r="B6" i="2"/>
  <c r="C6" i="2"/>
  <c r="A7" i="2"/>
  <c r="B7" i="2"/>
  <c r="A8" i="2"/>
  <c r="B8" i="2"/>
  <c r="C8" i="2"/>
  <c r="A9" i="2"/>
  <c r="B9" i="2"/>
  <c r="C9" i="2"/>
  <c r="A10" i="2"/>
  <c r="B10" i="2"/>
  <c r="C10" i="2"/>
  <c r="A11" i="2"/>
  <c r="B11" i="2"/>
  <c r="C11" i="2"/>
  <c r="A12" i="2"/>
  <c r="B12" i="2"/>
  <c r="C12" i="2"/>
  <c r="A13" i="2"/>
  <c r="B13" i="2"/>
  <c r="C13" i="2"/>
  <c r="A14" i="2"/>
  <c r="B14" i="2"/>
  <c r="C14" i="2"/>
  <c r="A15" i="2"/>
  <c r="B15" i="2"/>
  <c r="C15" i="2"/>
  <c r="A16" i="2"/>
  <c r="B16" i="2"/>
  <c r="C16" i="2"/>
  <c r="A17" i="2"/>
  <c r="B17" i="2"/>
  <c r="C17" i="2"/>
  <c r="A18" i="2"/>
  <c r="B18" i="2"/>
  <c r="C18" i="2"/>
  <c r="A19" i="2"/>
  <c r="B19" i="2"/>
  <c r="C19" i="2"/>
  <c r="A20" i="2"/>
  <c r="B20" i="2"/>
  <c r="C20" i="2"/>
  <c r="A21" i="2"/>
  <c r="B21" i="2"/>
  <c r="C21" i="2"/>
  <c r="A22" i="2"/>
  <c r="B22" i="2"/>
  <c r="C22" i="2"/>
  <c r="A23" i="2"/>
  <c r="B23" i="2"/>
  <c r="C23" i="2"/>
  <c r="A24" i="2"/>
  <c r="B24" i="2"/>
  <c r="A25" i="2"/>
  <c r="B25" i="2"/>
  <c r="C25" i="2"/>
  <c r="A26" i="2"/>
  <c r="B26" i="2"/>
  <c r="C26" i="2"/>
  <c r="A27" i="2"/>
  <c r="B27" i="2"/>
  <c r="C27" i="2"/>
  <c r="A28" i="2"/>
  <c r="B28" i="2"/>
  <c r="C28" i="2"/>
  <c r="A29" i="2"/>
  <c r="B29" i="2"/>
  <c r="C29" i="2"/>
  <c r="A30" i="2"/>
  <c r="B30" i="2"/>
  <c r="C30" i="2"/>
  <c r="A31" i="2"/>
  <c r="B31" i="2"/>
  <c r="C31" i="2"/>
  <c r="A32" i="2"/>
  <c r="B32" i="2"/>
  <c r="C32" i="2"/>
  <c r="A33" i="2"/>
  <c r="B33" i="2"/>
  <c r="C33" i="2"/>
  <c r="A34" i="2"/>
  <c r="B34" i="2"/>
  <c r="A35" i="2"/>
  <c r="B35" i="2"/>
  <c r="C35" i="2"/>
  <c r="A36" i="2"/>
  <c r="B36" i="2"/>
  <c r="C36" i="2"/>
  <c r="A37" i="2"/>
  <c r="B37" i="2"/>
  <c r="C37" i="2"/>
  <c r="A38" i="2"/>
  <c r="B38" i="2"/>
  <c r="C38" i="2"/>
  <c r="A39" i="2"/>
  <c r="B39" i="2"/>
  <c r="C39" i="2"/>
  <c r="A40" i="2"/>
  <c r="B40" i="2"/>
  <c r="C40" i="2"/>
  <c r="A41" i="2"/>
  <c r="B41" i="2"/>
  <c r="C41" i="2"/>
  <c r="A42" i="2"/>
  <c r="B42" i="2"/>
  <c r="C42" i="2"/>
  <c r="A43" i="2"/>
  <c r="B43" i="2"/>
  <c r="C43" i="2"/>
  <c r="A44" i="2"/>
  <c r="B44" i="2"/>
  <c r="C44" i="2"/>
  <c r="A45" i="2"/>
  <c r="B45" i="2"/>
  <c r="C45" i="2"/>
  <c r="A46" i="2"/>
  <c r="B46" i="2"/>
  <c r="C46" i="2"/>
  <c r="A47" i="2"/>
  <c r="B47" i="2"/>
  <c r="C47" i="2"/>
  <c r="A48" i="2"/>
  <c r="B48" i="2"/>
  <c r="C48" i="2"/>
  <c r="A49" i="2"/>
  <c r="B49" i="2"/>
  <c r="C49" i="2"/>
  <c r="A50" i="2"/>
  <c r="B50" i="2"/>
  <c r="C50" i="2"/>
  <c r="A51" i="2"/>
  <c r="B51" i="2"/>
  <c r="C51" i="2"/>
  <c r="A52" i="2"/>
  <c r="B52" i="2"/>
  <c r="C52" i="2"/>
  <c r="A53" i="2"/>
  <c r="B53" i="2"/>
  <c r="C53" i="2"/>
  <c r="A54" i="2"/>
  <c r="B54" i="2"/>
  <c r="C54" i="2"/>
  <c r="A55" i="2"/>
  <c r="B55" i="2"/>
  <c r="C55" i="2"/>
  <c r="A56" i="2"/>
  <c r="B56" i="2"/>
  <c r="C56" i="2"/>
  <c r="A57" i="2"/>
  <c r="B57" i="2"/>
  <c r="C57" i="2"/>
  <c r="A58" i="2"/>
  <c r="B58" i="2"/>
  <c r="C58" i="2"/>
  <c r="A59" i="2"/>
  <c r="B59" i="2"/>
  <c r="C59" i="2"/>
  <c r="A60" i="2"/>
  <c r="B60" i="2"/>
  <c r="C60" i="2"/>
  <c r="A61" i="2"/>
  <c r="B61" i="2"/>
  <c r="C61" i="2"/>
  <c r="A62" i="2"/>
  <c r="B62" i="2"/>
  <c r="C62" i="2"/>
  <c r="A63" i="2"/>
  <c r="B63" i="2"/>
  <c r="C63" i="2"/>
  <c r="A64" i="2"/>
  <c r="B64" i="2"/>
  <c r="C64" i="2"/>
  <c r="A65" i="2"/>
  <c r="B65" i="2"/>
  <c r="C65" i="2"/>
  <c r="A66" i="2"/>
  <c r="B66" i="2"/>
  <c r="C66" i="2"/>
  <c r="A67" i="2"/>
  <c r="B67" i="2"/>
  <c r="C67" i="2"/>
  <c r="A68" i="2"/>
  <c r="B68" i="2"/>
  <c r="C68" i="2"/>
  <c r="A69" i="2"/>
  <c r="B69" i="2"/>
  <c r="C69" i="2"/>
  <c r="A70" i="2"/>
  <c r="B70" i="2"/>
  <c r="C70" i="2"/>
  <c r="B71" i="2"/>
  <c r="C71" i="2"/>
  <c r="B72" i="2"/>
  <c r="C72" i="2"/>
  <c r="C73" i="2"/>
  <c r="B75" i="2"/>
  <c r="C75" i="2"/>
  <c r="B76" i="2"/>
  <c r="C76" i="2"/>
  <c r="B77" i="2"/>
  <c r="C77" i="2"/>
  <c r="B78" i="2"/>
  <c r="C78" i="2"/>
  <c r="B79" i="2"/>
  <c r="C79" i="2"/>
  <c r="B80" i="2"/>
  <c r="C80" i="2"/>
  <c r="B81" i="2"/>
  <c r="C81" i="2"/>
  <c r="A82" i="2"/>
  <c r="B82" i="2"/>
  <c r="C82" i="2"/>
  <c r="A83" i="2"/>
  <c r="B83" i="2"/>
  <c r="C83" i="2"/>
  <c r="A84" i="2"/>
  <c r="B84" i="2"/>
  <c r="C84" i="2"/>
  <c r="A85" i="2"/>
  <c r="B85" i="2"/>
  <c r="C85" i="2"/>
  <c r="A86" i="2"/>
  <c r="B86" i="2"/>
  <c r="C86" i="2"/>
  <c r="A87" i="2"/>
  <c r="B87" i="2"/>
  <c r="C87" i="2"/>
  <c r="A88" i="2"/>
  <c r="B88" i="2"/>
  <c r="C88" i="2"/>
  <c r="A89" i="2"/>
  <c r="B89" i="2"/>
  <c r="C89" i="2"/>
  <c r="A90" i="2"/>
  <c r="B90" i="2"/>
  <c r="C90" i="2"/>
  <c r="A91" i="2"/>
  <c r="B91" i="2"/>
  <c r="C91" i="2"/>
  <c r="A92" i="2"/>
  <c r="B92" i="2"/>
  <c r="C92" i="2"/>
  <c r="A93" i="2"/>
  <c r="B93" i="2"/>
  <c r="C93" i="2"/>
  <c r="A94" i="2"/>
  <c r="B94" i="2"/>
  <c r="C94" i="2"/>
  <c r="D50" i="2"/>
  <c r="G69" i="2" l="1"/>
  <c r="F50" i="2"/>
  <c r="A2" i="3"/>
  <c r="B2" i="3"/>
  <c r="C2" i="3"/>
  <c r="A3" i="3"/>
  <c r="B3" i="3"/>
  <c r="C3" i="3"/>
  <c r="A4" i="3"/>
  <c r="B4" i="3"/>
  <c r="C4" i="3"/>
  <c r="A5" i="3"/>
  <c r="B5" i="3"/>
  <c r="C5" i="3"/>
  <c r="A6" i="3"/>
  <c r="B6" i="3"/>
  <c r="C6" i="3"/>
  <c r="A7" i="3"/>
  <c r="B7" i="3"/>
  <c r="C7" i="3"/>
  <c r="A8" i="3"/>
  <c r="B8" i="3"/>
  <c r="C8" i="3"/>
  <c r="A9" i="3"/>
  <c r="B9" i="3"/>
  <c r="C9" i="3"/>
  <c r="A10" i="3"/>
  <c r="B10" i="3"/>
  <c r="A11" i="3"/>
  <c r="B11" i="3"/>
  <c r="C11" i="3"/>
  <c r="A12" i="3"/>
  <c r="B12" i="3"/>
  <c r="C12" i="3"/>
  <c r="A13" i="3"/>
  <c r="B13" i="3"/>
  <c r="C13" i="3"/>
  <c r="A14" i="3"/>
  <c r="B14" i="3"/>
  <c r="C14" i="3"/>
  <c r="A15" i="3"/>
  <c r="B15" i="3"/>
  <c r="C15" i="3"/>
  <c r="A16" i="3"/>
  <c r="B16" i="3"/>
  <c r="C16" i="3"/>
  <c r="A17" i="3"/>
  <c r="B17" i="3"/>
  <c r="C17" i="3"/>
  <c r="A18" i="3"/>
  <c r="B18" i="3"/>
  <c r="C18" i="3"/>
  <c r="A19" i="3"/>
  <c r="B19" i="3"/>
  <c r="C19" i="3"/>
  <c r="A20" i="3"/>
  <c r="B20" i="3"/>
  <c r="C20" i="3"/>
  <c r="A21" i="3"/>
  <c r="B21" i="3"/>
  <c r="C21" i="3"/>
  <c r="A22" i="3"/>
  <c r="B22" i="3"/>
  <c r="C22" i="3"/>
  <c r="A23" i="3"/>
  <c r="B23" i="3"/>
  <c r="C23" i="3"/>
  <c r="A24" i="3"/>
  <c r="B24" i="3"/>
  <c r="C24" i="3"/>
  <c r="A25" i="3"/>
  <c r="B25" i="3"/>
  <c r="C25" i="3"/>
  <c r="A26" i="3"/>
  <c r="B26" i="3"/>
  <c r="C26" i="3"/>
  <c r="A27" i="3"/>
  <c r="B27" i="3"/>
  <c r="C27" i="3"/>
  <c r="A28" i="3"/>
  <c r="B28" i="3"/>
  <c r="C28" i="3"/>
  <c r="A29" i="3"/>
  <c r="B29" i="3"/>
  <c r="C29" i="3"/>
  <c r="A30" i="3"/>
  <c r="B30" i="3"/>
  <c r="C30" i="3"/>
  <c r="A31" i="3"/>
  <c r="B31" i="3"/>
  <c r="C31" i="3"/>
  <c r="A32" i="3"/>
  <c r="B32" i="3"/>
  <c r="C32" i="3"/>
  <c r="A33" i="3"/>
  <c r="B33" i="3"/>
  <c r="C33" i="3"/>
  <c r="A34" i="3"/>
  <c r="B34" i="3"/>
  <c r="C34" i="3"/>
  <c r="A35" i="3"/>
  <c r="B35" i="3"/>
  <c r="C35" i="3"/>
  <c r="A36" i="3"/>
  <c r="B36" i="3"/>
  <c r="C36" i="3"/>
  <c r="A37" i="3"/>
  <c r="B37" i="3"/>
  <c r="C37" i="3"/>
  <c r="A38" i="3"/>
  <c r="B38" i="3"/>
  <c r="C38" i="3"/>
  <c r="A39" i="3"/>
  <c r="B39" i="3"/>
  <c r="C39" i="3"/>
  <c r="A40" i="3"/>
  <c r="B40" i="3"/>
  <c r="C40" i="3"/>
  <c r="A41" i="3"/>
  <c r="B41" i="3"/>
  <c r="C41" i="3"/>
  <c r="A42" i="3"/>
  <c r="B42" i="3"/>
  <c r="C42" i="3"/>
  <c r="A43" i="3"/>
  <c r="B43" i="3"/>
  <c r="C43" i="3"/>
  <c r="A44" i="3"/>
  <c r="B44" i="3"/>
  <c r="C44" i="3"/>
  <c r="A45" i="3"/>
  <c r="B45" i="3"/>
  <c r="C45" i="3"/>
  <c r="A46" i="3"/>
  <c r="B46" i="3"/>
  <c r="C46" i="3"/>
  <c r="A47" i="3"/>
  <c r="B47" i="3"/>
  <c r="C47" i="3"/>
  <c r="A48" i="3"/>
  <c r="B48" i="3"/>
  <c r="C48" i="3"/>
  <c r="A49" i="3"/>
  <c r="B49" i="3"/>
  <c r="C49" i="3"/>
  <c r="A50" i="3"/>
  <c r="B50" i="3"/>
  <c r="C50" i="3"/>
  <c r="A51" i="3"/>
  <c r="B51" i="3"/>
  <c r="C51" i="3"/>
  <c r="A52" i="3"/>
  <c r="B52" i="3"/>
  <c r="C52" i="3"/>
  <c r="A53" i="3"/>
  <c r="B53" i="3"/>
  <c r="C53" i="3"/>
  <c r="A54" i="3"/>
  <c r="B54" i="3"/>
  <c r="C54" i="3"/>
  <c r="A55" i="3"/>
  <c r="B55" i="3"/>
  <c r="C55" i="3"/>
  <c r="A56" i="3"/>
  <c r="B56" i="3"/>
  <c r="C56" i="3"/>
  <c r="A57" i="3"/>
  <c r="B57" i="3"/>
  <c r="C57" i="3"/>
  <c r="A58" i="3"/>
  <c r="B58" i="3"/>
  <c r="C58" i="3"/>
  <c r="A59" i="3"/>
  <c r="B59" i="3"/>
  <c r="C59" i="3"/>
  <c r="A60" i="3"/>
  <c r="B60" i="3"/>
  <c r="C60" i="3"/>
  <c r="A61" i="3"/>
  <c r="B61" i="3"/>
  <c r="C61" i="3"/>
  <c r="A62" i="3"/>
  <c r="B62" i="3"/>
  <c r="C62" i="3"/>
  <c r="A63" i="3"/>
  <c r="B63" i="3"/>
  <c r="C63" i="3"/>
  <c r="A64" i="3"/>
  <c r="B64" i="3"/>
  <c r="C64" i="3"/>
  <c r="A65" i="3"/>
  <c r="B65" i="3"/>
  <c r="C65" i="3"/>
  <c r="A66" i="3"/>
  <c r="B66" i="3"/>
  <c r="C66" i="3"/>
  <c r="A67" i="3"/>
  <c r="B67" i="3"/>
  <c r="C67" i="3"/>
  <c r="A68" i="3"/>
  <c r="B68" i="3"/>
  <c r="C68" i="3"/>
  <c r="A69" i="3"/>
  <c r="B69" i="3"/>
  <c r="C69" i="3"/>
  <c r="A70" i="3"/>
  <c r="B70" i="3"/>
  <c r="C70" i="3"/>
  <c r="A71" i="3"/>
  <c r="B71" i="3"/>
  <c r="C71" i="3"/>
  <c r="A72" i="3"/>
  <c r="B72" i="3"/>
  <c r="C72" i="3"/>
  <c r="A73" i="3"/>
  <c r="B73" i="3"/>
  <c r="C73" i="3"/>
  <c r="A74" i="3"/>
  <c r="B74" i="3"/>
  <c r="C74" i="3"/>
  <c r="A75" i="3"/>
  <c r="B75" i="3"/>
  <c r="C75" i="3"/>
  <c r="A76" i="3"/>
  <c r="B76" i="3"/>
  <c r="C76" i="3"/>
  <c r="A77" i="3"/>
  <c r="B77" i="3"/>
  <c r="C77" i="3"/>
  <c r="A78" i="3"/>
  <c r="B78" i="3"/>
  <c r="C78" i="3"/>
  <c r="A79" i="3"/>
  <c r="B79" i="3"/>
  <c r="C79" i="3"/>
  <c r="A80" i="3"/>
  <c r="B80" i="3"/>
  <c r="C80" i="3"/>
  <c r="A81" i="3"/>
  <c r="B81" i="3"/>
  <c r="C81" i="3"/>
  <c r="A82" i="3"/>
  <c r="B82" i="3"/>
  <c r="C82" i="3"/>
  <c r="A83" i="3"/>
  <c r="B83" i="3"/>
  <c r="C83" i="3"/>
  <c r="A84" i="3"/>
  <c r="B84" i="3"/>
  <c r="C84" i="3"/>
  <c r="A85" i="3"/>
  <c r="B85" i="3"/>
  <c r="C85" i="3"/>
  <c r="A86" i="3"/>
  <c r="B86" i="3"/>
  <c r="C86" i="3"/>
  <c r="A87" i="3"/>
  <c r="B87" i="3"/>
  <c r="C87" i="3"/>
  <c r="A88" i="3"/>
  <c r="B88" i="3"/>
  <c r="C88" i="3"/>
  <c r="A89" i="3"/>
  <c r="B89" i="3"/>
  <c r="C89" i="3"/>
  <c r="A90" i="3"/>
  <c r="B90" i="3"/>
  <c r="C90" i="3"/>
  <c r="A91" i="3"/>
  <c r="B91" i="3"/>
  <c r="C91" i="3"/>
  <c r="A92" i="3"/>
  <c r="B92" i="3"/>
  <c r="C92" i="3"/>
  <c r="A93" i="3"/>
  <c r="B93" i="3"/>
  <c r="C93" i="3"/>
  <c r="D9" i="3"/>
  <c r="D14" i="3" s="1"/>
  <c r="D11" i="3"/>
  <c r="D12" i="3"/>
  <c r="F12" i="3" s="1"/>
  <c r="D13" i="3"/>
  <c r="D16" i="3"/>
  <c r="F16" i="3" s="1"/>
  <c r="D21" i="3"/>
  <c r="F21" i="3" s="1"/>
  <c r="D22" i="3"/>
  <c r="F22" i="3" s="1"/>
  <c r="D25" i="3"/>
  <c r="D26" i="3" s="1"/>
  <c r="F26" i="3" s="1"/>
  <c r="D35" i="3"/>
  <c r="F35" i="3" s="1"/>
  <c r="D36" i="3"/>
  <c r="D37" i="3"/>
  <c r="F37" i="3" s="1"/>
  <c r="D49" i="3"/>
  <c r="F49" i="3" s="1"/>
  <c r="D50" i="3"/>
  <c r="F50" i="3" s="1"/>
  <c r="D51" i="3"/>
  <c r="F51" i="3" s="1"/>
  <c r="D61" i="3"/>
  <c r="F61" i="3" s="1"/>
  <c r="D63" i="3"/>
  <c r="D64" i="3"/>
  <c r="F6" i="3"/>
  <c r="F28" i="3"/>
  <c r="F36" i="3"/>
  <c r="F39" i="3"/>
  <c r="F45" i="3"/>
  <c r="F48" i="3"/>
  <c r="F57" i="3"/>
  <c r="F60" i="3"/>
  <c r="F66" i="3"/>
  <c r="F69" i="3"/>
  <c r="F72" i="3"/>
  <c r="F75" i="3"/>
  <c r="F76" i="3"/>
  <c r="F78" i="3"/>
  <c r="F81" i="3"/>
  <c r="F84" i="3"/>
  <c r="F87" i="3"/>
  <c r="F90" i="3"/>
  <c r="F3" i="3"/>
  <c r="F8" i="3"/>
  <c r="F13" i="3"/>
  <c r="F23" i="3"/>
  <c r="F29" i="3"/>
  <c r="F31" i="3"/>
  <c r="F38" i="3"/>
  <c r="F40" i="3"/>
  <c r="F41" i="3"/>
  <c r="F42" i="3"/>
  <c r="F43" i="3"/>
  <c r="F44" i="3"/>
  <c r="F46" i="3"/>
  <c r="F47" i="3"/>
  <c r="F52" i="3"/>
  <c r="F53" i="3"/>
  <c r="F54" i="3"/>
  <c r="F55" i="3"/>
  <c r="F56" i="3"/>
  <c r="F58" i="3"/>
  <c r="F59" i="3"/>
  <c r="F63" i="3"/>
  <c r="F64" i="3"/>
  <c r="F65" i="3"/>
  <c r="F67" i="3"/>
  <c r="F70" i="3"/>
  <c r="F73" i="3"/>
  <c r="F74" i="3"/>
  <c r="F77" i="3"/>
  <c r="F79" i="3"/>
  <c r="F82" i="3"/>
  <c r="F83" i="3"/>
  <c r="F85" i="3"/>
  <c r="F86" i="3"/>
  <c r="F89" i="3"/>
  <c r="F91" i="3"/>
  <c r="F92" i="3"/>
  <c r="F93" i="3"/>
  <c r="E3" i="3"/>
  <c r="E4" i="3"/>
  <c r="F4" i="3" s="1"/>
  <c r="E5" i="3"/>
  <c r="F5" i="3" s="1"/>
  <c r="E6" i="3"/>
  <c r="E8" i="3"/>
  <c r="E9" i="3"/>
  <c r="E10" i="3"/>
  <c r="E11" i="3"/>
  <c r="F11" i="3" s="1"/>
  <c r="E12" i="3"/>
  <c r="E13" i="3"/>
  <c r="E14" i="3"/>
  <c r="E15" i="3"/>
  <c r="E16" i="3"/>
  <c r="E17" i="3"/>
  <c r="E18" i="3"/>
  <c r="E19" i="3"/>
  <c r="E20" i="3"/>
  <c r="E21" i="3"/>
  <c r="E22" i="3"/>
  <c r="E23" i="3"/>
  <c r="E25" i="3"/>
  <c r="E26" i="3"/>
  <c r="E27" i="3"/>
  <c r="E28" i="3"/>
  <c r="E29" i="3"/>
  <c r="E30" i="3"/>
  <c r="E31" i="3"/>
  <c r="E32" i="3"/>
  <c r="E33" i="3"/>
  <c r="E35" i="3"/>
  <c r="E36" i="3"/>
  <c r="E37" i="3"/>
  <c r="E38" i="3"/>
  <c r="E39" i="3"/>
  <c r="E40" i="3"/>
  <c r="E41" i="3"/>
  <c r="E42" i="3"/>
  <c r="E43" i="3"/>
  <c r="E44" i="3"/>
  <c r="E45" i="3"/>
  <c r="E46" i="3"/>
  <c r="E47" i="3"/>
  <c r="E48" i="3"/>
  <c r="E49" i="3"/>
  <c r="E50" i="3"/>
  <c r="E51" i="3"/>
  <c r="E52" i="3"/>
  <c r="E53" i="3"/>
  <c r="E54" i="3"/>
  <c r="E55" i="3"/>
  <c r="E56" i="3"/>
  <c r="E57" i="3"/>
  <c r="E58" i="3"/>
  <c r="E59" i="3"/>
  <c r="E60" i="3"/>
  <c r="E61" i="3"/>
  <c r="E63" i="3"/>
  <c r="E64" i="3"/>
  <c r="E65" i="3"/>
  <c r="E66" i="3"/>
  <c r="E67" i="3"/>
  <c r="E69" i="3"/>
  <c r="E70" i="3"/>
  <c r="E72" i="3"/>
  <c r="E73" i="3"/>
  <c r="E74" i="3"/>
  <c r="E75" i="3"/>
  <c r="E76" i="3"/>
  <c r="E77" i="3"/>
  <c r="E78" i="3"/>
  <c r="E79" i="3"/>
  <c r="E81" i="3"/>
  <c r="E82" i="3"/>
  <c r="E83" i="3"/>
  <c r="E84" i="3"/>
  <c r="E85" i="3"/>
  <c r="E86" i="3"/>
  <c r="E87" i="3"/>
  <c r="E89" i="3"/>
  <c r="E90" i="3"/>
  <c r="E91" i="3"/>
  <c r="E92" i="3"/>
  <c r="E93" i="3"/>
  <c r="C16" i="6"/>
  <c r="D39" i="2"/>
  <c r="F39" i="2" s="1"/>
  <c r="D32" i="2"/>
  <c r="F32" i="2" s="1"/>
  <c r="F14" i="3" l="1"/>
  <c r="G62" i="3"/>
  <c r="F25" i="3"/>
  <c r="G24" i="3" s="1"/>
  <c r="D20" i="3"/>
  <c r="F20" i="3" s="1"/>
  <c r="G2" i="3"/>
  <c r="D19" i="3"/>
  <c r="F19" i="3" s="1"/>
  <c r="D18" i="3"/>
  <c r="F18" i="3" s="1"/>
  <c r="D17" i="3"/>
  <c r="F17" i="3" s="1"/>
  <c r="D33" i="3"/>
  <c r="F33" i="3" s="1"/>
  <c r="F9" i="3"/>
  <c r="D32" i="3"/>
  <c r="F32" i="3" s="1"/>
  <c r="D30" i="3"/>
  <c r="F30" i="3" s="1"/>
  <c r="D15" i="3"/>
  <c r="F15" i="3" s="1"/>
  <c r="D27" i="3"/>
  <c r="F27" i="3" s="1"/>
  <c r="G80" i="3"/>
  <c r="G68" i="3"/>
  <c r="G34" i="3"/>
  <c r="D9" i="2"/>
  <c r="F9" i="2" s="1"/>
  <c r="G7" i="3" l="1"/>
  <c r="D30" i="2"/>
  <c r="F30" i="2" s="1"/>
  <c r="D21" i="2"/>
  <c r="D16" i="2"/>
  <c r="F16" i="2" s="1"/>
  <c r="D15" i="2"/>
  <c r="F15" i="2" s="1"/>
  <c r="D14" i="2"/>
  <c r="F14" i="2" s="1"/>
  <c r="D13" i="2"/>
  <c r="F13" i="2" s="1"/>
  <c r="D12" i="2"/>
  <c r="F12" i="2" s="1"/>
  <c r="D11" i="2"/>
  <c r="F11" i="2" s="1"/>
  <c r="D22" i="2" l="1"/>
  <c r="F22" i="2" s="1"/>
  <c r="F21" i="2"/>
  <c r="D49" i="2"/>
  <c r="F49" i="2" s="1"/>
  <c r="D62" i="2"/>
  <c r="F62" i="2" s="1"/>
  <c r="G88" i="3" l="1"/>
  <c r="G94" i="3" s="1"/>
  <c r="D3" i="8" s="1"/>
  <c r="D65" i="2"/>
  <c r="F65" i="2" s="1"/>
  <c r="D35" i="2"/>
  <c r="F35" i="2" s="1"/>
  <c r="G89" i="2"/>
  <c r="D25" i="2"/>
  <c r="F25" i="2" s="1"/>
  <c r="G7" i="2" l="1"/>
  <c r="G63" i="2"/>
  <c r="G82" i="2"/>
  <c r="G2" i="2"/>
  <c r="D26" i="2"/>
  <c r="F26" i="2" s="1"/>
  <c r="D33" i="2"/>
  <c r="F33" i="2" s="1"/>
  <c r="D36" i="2"/>
  <c r="F36" i="2" s="1"/>
  <c r="D37" i="2"/>
  <c r="F37" i="2" s="1"/>
  <c r="D27" i="2"/>
  <c r="F27" i="2" s="1"/>
  <c r="G24" i="2" l="1"/>
  <c r="G34" i="2"/>
  <c r="G95" i="2" l="1"/>
  <c r="D13"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Yao Germain KOUABENA</author>
  </authors>
  <commentList>
    <comment ref="D61" authorId="0" shapeId="0" xr:uid="{3B2C1351-5FAC-497F-97D5-523BF1681E2F}">
      <text>
        <r>
          <rPr>
            <b/>
            <sz val="9"/>
            <color indexed="81"/>
            <rFont val="Tahoma"/>
            <family val="2"/>
          </rPr>
          <t>Yao Germain KOUABENA:</t>
        </r>
        <r>
          <rPr>
            <sz val="9"/>
            <color indexed="81"/>
            <rFont val="Tahoma"/>
            <family val="2"/>
          </rPr>
          <t xml:space="preserve">
coût par 10m</t>
        </r>
      </text>
    </comment>
    <comment ref="D87" authorId="0" shapeId="0" xr:uid="{DB6B6A73-3DCD-487B-96BD-0699B265D60A}">
      <text>
        <r>
          <rPr>
            <b/>
            <sz val="9"/>
            <color indexed="81"/>
            <rFont val="Tahoma"/>
            <family val="2"/>
          </rPr>
          <t>Yao Germain KOUABENA:</t>
        </r>
        <r>
          <rPr>
            <sz val="9"/>
            <color indexed="81"/>
            <rFont val="Tahoma"/>
            <family val="2"/>
          </rPr>
          <t xml:space="preserve">
2x3 forages, 2x1 château d'eau, 1x10 par BF</t>
        </r>
      </text>
    </comment>
    <comment ref="D89" authorId="0" shapeId="0" xr:uid="{D8F1A445-F1A3-4F85-B13A-D58445D2C62E}">
      <text>
        <r>
          <rPr>
            <b/>
            <sz val="9"/>
            <color indexed="81"/>
            <rFont val="Tahoma"/>
            <family val="2"/>
          </rPr>
          <t>Yao Germain KOUABENA:</t>
        </r>
        <r>
          <rPr>
            <sz val="9"/>
            <color indexed="81"/>
            <rFont val="Tahoma"/>
            <family val="2"/>
          </rPr>
          <t xml:space="preserve">
2x1 Mongbara, 1x2 Kénégbé, 1x2 Massala, 1x2 Bessela, 1x2 Souroumana</t>
        </r>
      </text>
    </comment>
    <comment ref="D90" authorId="0" shapeId="0" xr:uid="{BA3E121A-B81F-40C2-9952-8D21AD662168}">
      <text>
        <r>
          <rPr>
            <b/>
            <sz val="9"/>
            <color indexed="81"/>
            <rFont val="Tahoma"/>
            <family val="2"/>
          </rPr>
          <t>Yao Germain KOUABENA:</t>
        </r>
        <r>
          <rPr>
            <sz val="9"/>
            <color indexed="81"/>
            <rFont val="Tahoma"/>
            <family val="2"/>
          </rPr>
          <t xml:space="preserve">
1 x1 CE, 1x3 forages, 1x10BF</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Yao Germain KOUABENA</author>
  </authors>
  <commentList>
    <comment ref="D39" authorId="0" shapeId="0" xr:uid="{B352C9B8-6857-4D45-84F1-747DEEC370CB}">
      <text>
        <r>
          <rPr>
            <b/>
            <sz val="9"/>
            <color indexed="81"/>
            <rFont val="Tahoma"/>
            <family val="2"/>
          </rPr>
          <t>Yao Germain KOUABENA:</t>
        </r>
        <r>
          <rPr>
            <sz val="9"/>
            <color indexed="81"/>
            <rFont val="Tahoma"/>
            <family val="2"/>
          </rPr>
          <t xml:space="preserve">
100m/structure (7 structures=collège moderne, EPP Bingoro, EPP sagoura, IFEF, école confessionnelle, CPPE et gendarmerie
15m/BF</t>
        </r>
      </text>
    </comment>
    <comment ref="D62" authorId="0" shapeId="0" xr:uid="{6CB97191-BCBB-418C-8844-6890341CC3D4}">
      <text>
        <r>
          <rPr>
            <b/>
            <sz val="9"/>
            <color indexed="81"/>
            <rFont val="Tahoma"/>
            <family val="2"/>
          </rPr>
          <t>Yao Germain KOUABENA:</t>
        </r>
        <r>
          <rPr>
            <sz val="9"/>
            <color indexed="81"/>
            <rFont val="Tahoma"/>
            <family val="2"/>
          </rPr>
          <t xml:space="preserve">
coût par 10m</t>
        </r>
      </text>
    </comment>
    <comment ref="D66" authorId="0" shapeId="0" xr:uid="{F586004B-CCEC-4585-A487-6A973EF49B05}">
      <text>
        <r>
          <rPr>
            <b/>
            <sz val="9"/>
            <color indexed="81"/>
            <rFont val="Tahoma"/>
            <family val="2"/>
          </rPr>
          <t>Yao Germain KOUABENA:</t>
        </r>
        <r>
          <rPr>
            <sz val="9"/>
            <color indexed="81"/>
            <rFont val="Tahoma"/>
            <family val="2"/>
          </rPr>
          <t xml:space="preserve">
EPP Bingoro, EPP Sagoua, école confessionelle, CPPE</t>
        </r>
      </text>
    </comment>
    <comment ref="D88" authorId="0" shapeId="0" xr:uid="{C434B0BF-2BB1-4BFE-82BD-BE93FAF426AF}">
      <text>
        <r>
          <rPr>
            <b/>
            <sz val="9"/>
            <color indexed="81"/>
            <rFont val="Tahoma"/>
            <family val="2"/>
          </rPr>
          <t>Yao Germain KOUABENA:</t>
        </r>
        <r>
          <rPr>
            <sz val="9"/>
            <color indexed="81"/>
            <rFont val="Tahoma"/>
            <family val="2"/>
          </rPr>
          <t xml:space="preserve">
2x2 forages, 2x1 château, 1x 6 BF</t>
        </r>
      </text>
    </comment>
    <comment ref="D90" authorId="0" shapeId="0" xr:uid="{C3107E69-C9C9-4408-8B5B-BAFC7DA256A7}">
      <text>
        <r>
          <rPr>
            <b/>
            <sz val="9"/>
            <color indexed="81"/>
            <rFont val="Tahoma"/>
            <family val="2"/>
          </rPr>
          <t>Yao Germain KOUABENA:</t>
        </r>
        <r>
          <rPr>
            <sz val="9"/>
            <color indexed="81"/>
            <rFont val="Tahoma"/>
            <family val="2"/>
          </rPr>
          <t xml:space="preserve">
1 en venant de Kamalo et 1 en partant au bac de Semien</t>
        </r>
      </text>
    </comment>
    <comment ref="D91" authorId="0" shapeId="0" xr:uid="{DFF75DF0-0E35-403D-B698-68429D1099FF}">
      <text>
        <r>
          <rPr>
            <b/>
            <sz val="9"/>
            <color indexed="81"/>
            <rFont val="Tahoma"/>
            <family val="2"/>
          </rPr>
          <t>Yao Germain KOUABENA:</t>
        </r>
        <r>
          <rPr>
            <sz val="9"/>
            <color indexed="81"/>
            <rFont val="Tahoma"/>
            <family val="2"/>
          </rPr>
          <t xml:space="preserve">
1 x1 CE, 1x2 forages, 1x6BF</t>
        </r>
      </text>
    </comment>
  </commentList>
</comments>
</file>

<file path=xl/sharedStrings.xml><?xml version="1.0" encoding="utf-8"?>
<sst xmlns="http://schemas.openxmlformats.org/spreadsheetml/2006/main" count="598" uniqueCount="264">
  <si>
    <t>LES INSTRUCTIONS A LIRE AVANT DE RENSEIGNER LES DQE</t>
  </si>
  <si>
    <t>Les Lots sont classés par onglet;</t>
  </si>
  <si>
    <t>Seules les cellules en jaune sont à renseigner;</t>
  </si>
  <si>
    <r>
      <t xml:space="preserve">Entrer les coûts unitaires dans les cellules </t>
    </r>
    <r>
      <rPr>
        <b/>
        <sz val="18"/>
        <color indexed="8"/>
        <rFont val="Segoe UI"/>
        <family val="2"/>
      </rPr>
      <t>en jaune uniquement;</t>
    </r>
  </si>
  <si>
    <t>Les cadres de devis sont formatés avec des formules;</t>
  </si>
  <si>
    <t>En cas d'erreurs de formules ou de disfonctionnement des formules, veillez informer à l'adresse suivante :</t>
  </si>
  <si>
    <t xml:space="preserve">ivcprocurement@unicef.org  </t>
  </si>
  <si>
    <t>Ne renseigner que les lots auxquels vous soumissionnés</t>
  </si>
  <si>
    <t>Régions</t>
  </si>
  <si>
    <t>Centres</t>
  </si>
  <si>
    <t>Dépts</t>
  </si>
  <si>
    <t>S/Préfectures</t>
  </si>
  <si>
    <t>Localités</t>
  </si>
  <si>
    <t>Nb AEP Solaire</t>
  </si>
  <si>
    <t>Lots</t>
  </si>
  <si>
    <t>Délais</t>
  </si>
  <si>
    <t>Worodougou</t>
  </si>
  <si>
    <t>Centre - 1</t>
  </si>
  <si>
    <t>Séguéla</t>
  </si>
  <si>
    <t>Dirabana</t>
  </si>
  <si>
    <t>Mongbara</t>
  </si>
  <si>
    <t>Lot - 01</t>
  </si>
  <si>
    <t>07 mois</t>
  </si>
  <si>
    <t>Kénégbé Nord</t>
  </si>
  <si>
    <t>Bessala</t>
  </si>
  <si>
    <t>Souroumana</t>
  </si>
  <si>
    <t>Massala-Assolo</t>
  </si>
  <si>
    <t>Centre - 2</t>
  </si>
  <si>
    <t>Kamalo</t>
  </si>
  <si>
    <t>Bingoro</t>
  </si>
  <si>
    <t>Lot - 02</t>
  </si>
  <si>
    <t>Sagoura-Dougoula</t>
  </si>
  <si>
    <t>N°</t>
  </si>
  <si>
    <t>Désignations</t>
  </si>
  <si>
    <t>Unités</t>
  </si>
  <si>
    <t>Prix unitaire F.CFA en chiffres</t>
  </si>
  <si>
    <t>Prix unitaire F.CFA en lettres</t>
  </si>
  <si>
    <t>Mobilisation, installation de chantier, Forfaits généraux</t>
  </si>
  <si>
    <t>1.1</t>
  </si>
  <si>
    <t>Mobilisation, installation et repli du chantier</t>
  </si>
  <si>
    <t>u</t>
  </si>
  <si>
    <t>1.2</t>
  </si>
  <si>
    <t xml:space="preserve">Implantation du réseau </t>
  </si>
  <si>
    <t>1.3</t>
  </si>
  <si>
    <t>Etudes et plans d'exécution (Etudes géotechniques + Notes de calculs des descentes de charge et du support métallique + Divers plans d'exécution)</t>
  </si>
  <si>
    <t>1.4</t>
  </si>
  <si>
    <t>Essai de fonctionnement général des réseaux</t>
  </si>
  <si>
    <t>Forage</t>
  </si>
  <si>
    <t>2.1</t>
  </si>
  <si>
    <t>Implantation géophysique de trois (03) points de foration</t>
  </si>
  <si>
    <t>2.2</t>
  </si>
  <si>
    <r>
      <t>Réalisation de  forages positifs de 10m</t>
    </r>
    <r>
      <rPr>
        <vertAlign val="superscript"/>
        <sz val="12"/>
        <rFont val="Segoe UI"/>
        <family val="2"/>
      </rPr>
      <t>3</t>
    </r>
    <r>
      <rPr>
        <sz val="12"/>
        <rFont val="Segoe UI"/>
        <family val="2"/>
      </rPr>
      <t>/h miminum à l'essai de pompage longue durée de 72 h en milieu de socle jusqu’à 150 m de profondeur équipé en PVC-forage de 6 pouces crépinés au droit des arrivées d'eau et pleins aux droits des zones stériles</t>
    </r>
  </si>
  <si>
    <t>2.3</t>
  </si>
  <si>
    <t>Rémunération de forages déclarés négatifs pour insuffisance de débit (un seul est pris en compte)</t>
  </si>
  <si>
    <t>2.4</t>
  </si>
  <si>
    <t>Analyses physico-chimiques, bactériologiques et des métaux lourds de l’eau des forages</t>
  </si>
  <si>
    <t>2.5</t>
  </si>
  <si>
    <t>Réalisation d'une piste d'accès de 6m de large depuis la voie principale</t>
  </si>
  <si>
    <t>2.6</t>
  </si>
  <si>
    <t>Défrichement, abattage et dessouchage d'arbre, nivellement de la concession</t>
  </si>
  <si>
    <t>2.7</t>
  </si>
  <si>
    <t>Construction d'une clôture  en parpaing pour le forage de dimensions (Lxlxh) 10mx10mx2m avec une longrine et des poteaux espacés de 3m saillant à l'exterieur. Un couronnement (chaperon de mur) en béton-armé de largeur 10 cm sur tout le périmètre avec un portail à 2 battants 4mx2m à ouverture vers l'intérieur de la clôture y compris crépissage tyrolienne à l'extérieur et peinture à l'intérieur. Une niche avec porte grille métallique pour les équipements électriques, électromécaniques (inverseur, coffret de commande, coffret de démarrage). Epandage de gravier concassé sur toute la surface intérieure de la clôture.</t>
  </si>
  <si>
    <t>2.8</t>
  </si>
  <si>
    <r>
      <t xml:space="preserve">Construction de la nouvelle margelle en deux étages. Le premier sera de 1mx1mx 0,5m avec 0,30m enfouis dans le sol. Le deuxième sera superposé au premier avec les dimensions de 0,5mx0,5mx0,3m. Ce dernier recevra en son centre la </t>
    </r>
    <r>
      <rPr>
        <b/>
        <sz val="12"/>
        <rFont val="Segoe UI"/>
        <family val="2"/>
      </rPr>
      <t>tête de forage en inox ou en fonte DN 200</t>
    </r>
    <r>
      <rPr>
        <sz val="12"/>
        <rFont val="Segoe UI"/>
        <family val="2"/>
      </rPr>
      <t>, la margelle couvrira toute la longueur du manifold à poser</t>
    </r>
  </si>
  <si>
    <t>2.9</t>
  </si>
  <si>
    <t>Fourniture et pose d'une colonne d'exhaure en matériaux flexible de type foraduc ou boreline</t>
  </si>
  <si>
    <t>2.10</t>
  </si>
  <si>
    <r>
      <t>Fourniture et pose d'une pompe immergée hybride AC/DC de 10 m</t>
    </r>
    <r>
      <rPr>
        <vertAlign val="superscript"/>
        <sz val="12"/>
        <rFont val="Segoe UI"/>
        <family val="2"/>
      </rPr>
      <t>3</t>
    </r>
    <r>
      <rPr>
        <sz val="12"/>
        <rFont val="Segoe UI"/>
        <family val="2"/>
      </rPr>
      <t xml:space="preserve">/h de 130 à 140m de HMT, colonne d'exhaure, boite de jonction, câbles d'alimentation électriques et accessoires. </t>
    </r>
    <r>
      <rPr>
        <b/>
        <sz val="12"/>
        <rFont val="Segoe UI"/>
        <family val="2"/>
      </rPr>
      <t>La pompe sera de 1er choix,</t>
    </r>
  </si>
  <si>
    <t>2.11</t>
  </si>
  <si>
    <t xml:space="preserve">Manifold complet en fonte ou en inox comprenant une ventouse, un clapet anti-retour, un filtre à tamis, un pressostat télémécanique, un manomètre à bain d'huile, une vannette de prise en laiton, un compteur volumétrique (DN 25-40), fileté, avec cadran sec et humide et une vanne de régulation à opercule. L'ensemble des pièces intermédiaires doit être en fonte ductile ou en inox, </t>
  </si>
  <si>
    <t>2.12</t>
  </si>
  <si>
    <t>Fournitur et pose d'un anti-bélier de 100 litres avec une pression comprise entre 10 et 15 bars</t>
  </si>
  <si>
    <t>2.13</t>
  </si>
  <si>
    <r>
      <t xml:space="preserve">Fourniture et pose d'un </t>
    </r>
    <r>
      <rPr>
        <b/>
        <sz val="12"/>
        <rFont val="Segoe UI"/>
        <family val="2"/>
      </rPr>
      <t>coffret de commande de type Hybride DC/AC</t>
    </r>
    <r>
      <rPr>
        <sz val="12"/>
        <rFont val="Segoe UI"/>
        <family val="2"/>
      </rPr>
      <t xml:space="preserve"> et d'un coffret de démarrage avec système de régulation automatique y/c électrodes et câbles unifilaires de protection ainsi que les câbles d’alimentation sous-fourreau ou gaine du coffret à la tête de forage, d'une protection contre la foudre et d'une prise de terre complet.</t>
    </r>
  </si>
  <si>
    <t>2.14</t>
  </si>
  <si>
    <t>Construction d'une ligne de moyenne tension de 0 à 1000m</t>
  </si>
  <si>
    <t>PM</t>
  </si>
  <si>
    <t>2.15</t>
  </si>
  <si>
    <t>Branchement et abonnement pour une compteur CIE</t>
  </si>
  <si>
    <t>2.16</t>
  </si>
  <si>
    <t>Fourniture d'une sonde lumineuse et sonore</t>
  </si>
  <si>
    <t>Conduite de refoulement PN 16</t>
  </si>
  <si>
    <t>3.1</t>
  </si>
  <si>
    <t>Fouille en terrain tendre</t>
  </si>
  <si>
    <t>ml</t>
  </si>
  <si>
    <t>3.2</t>
  </si>
  <si>
    <t>Grillage avertisseur</t>
  </si>
  <si>
    <t>3.3</t>
  </si>
  <si>
    <t>Plus-Value carapace latéritique (utilisation d'engins pneumatiques)</t>
  </si>
  <si>
    <r>
      <t>m</t>
    </r>
    <r>
      <rPr>
        <vertAlign val="superscript"/>
        <sz val="12"/>
        <rFont val="Segoe UI"/>
        <family val="2"/>
      </rPr>
      <t>3</t>
    </r>
  </si>
  <si>
    <t>3.4</t>
  </si>
  <si>
    <t>PEHD DN 63 (63x5.8 y/c té, bouchons et coudes en PEHD</t>
  </si>
  <si>
    <t>3.5</t>
  </si>
  <si>
    <t>PEHD DN 90 (90x8.2) y/c té, bouchons et coudes en PEHD</t>
  </si>
  <si>
    <t>3.6</t>
  </si>
  <si>
    <t>Fourniture et pose d'une vidange sous BAC sur le refoulement y/c toutes sujétions</t>
  </si>
  <si>
    <t>3.7</t>
  </si>
  <si>
    <t>Fourniture et pose de fourreau</t>
  </si>
  <si>
    <t>3.8</t>
  </si>
  <si>
    <t>Balise de repérage</t>
  </si>
  <si>
    <t>3.9</t>
  </si>
  <si>
    <t>Essai de pression sur le réseau de refoulement</t>
  </si>
  <si>
    <t>u/10ml</t>
  </si>
  <si>
    <t>Réseau de distribution PN 10</t>
  </si>
  <si>
    <t>4.1</t>
  </si>
  <si>
    <t>4.2</t>
  </si>
  <si>
    <t>4.3</t>
  </si>
  <si>
    <t>4.4</t>
  </si>
  <si>
    <t>PPR diam. 21/25 y/c té et coudes en PPR pour les bâtiments du centre de santé</t>
  </si>
  <si>
    <t>4.5</t>
  </si>
  <si>
    <t>PEHD diam. 33,6/40 y/c té, bouchons et coudes en PEHD pour la connexion du points d'eau de l'école primaire et le raccordement des BF</t>
  </si>
  <si>
    <t>4.6</t>
  </si>
  <si>
    <t>PEHD DN 63 (63x3.8) y/c té, bouchons et coudes en PEHD</t>
  </si>
  <si>
    <t>4.7</t>
  </si>
  <si>
    <t>PEHD DN 90 (90x5.4) y/c té, bouchons et coudes en PEHD</t>
  </si>
  <si>
    <t>4.8</t>
  </si>
  <si>
    <t>PEHD DN 110 (110x6.6) y/c té, bouchons et coudes en PEHD</t>
  </si>
  <si>
    <t>4.9</t>
  </si>
  <si>
    <t>PEHD DN 160 (160x9.5) y/c té, bouchons et coudes en PEHD</t>
  </si>
  <si>
    <t>4.10</t>
  </si>
  <si>
    <t>Fourniture et pose de vanne de sectionnement DN 60 y/c brides en fonte, joints d'étanchéité et boulons sous BAC</t>
  </si>
  <si>
    <t>4.11</t>
  </si>
  <si>
    <t>Fourniture et pose de vanne de sectionnement DN 80 y/c brides en fonte, joints d'étanchéité et boulons sous regard avec dalle amovible</t>
  </si>
  <si>
    <t>4.12</t>
  </si>
  <si>
    <t>Fourniture et pose de vanne de sectionnement DN 100 y/c brides en fonte, joints d'étanchéité et boulons sous regard avec dalle amovible</t>
  </si>
  <si>
    <t>4.13</t>
  </si>
  <si>
    <t>Fourniture et pose de vanne de sectionnement DN 150 y/c brides en fonte, joints d'étanchéité et boulons sous regard avec dalle amovible</t>
  </si>
  <si>
    <t>4.14</t>
  </si>
  <si>
    <t>Fourniture et pose d’une bouche à clé (BAC) pour commande des vannes</t>
  </si>
  <si>
    <t>4.15</t>
  </si>
  <si>
    <t>Construction de regard en béton armé de 1mx1mx1m avec dalle amovible pour vannes de sectionnement</t>
  </si>
  <si>
    <t>4.16</t>
  </si>
  <si>
    <t>Fourniture et pose de fourreau 100</t>
  </si>
  <si>
    <t>4.17</t>
  </si>
  <si>
    <t>Fourniture et pose de fourreau 160</t>
  </si>
  <si>
    <t>4.18</t>
  </si>
  <si>
    <t>Fourniture d’une clé en croix pour bouche à clé</t>
  </si>
  <si>
    <t>4.19</t>
  </si>
  <si>
    <t>Vidange du réseau DN 63 sous BAC</t>
  </si>
  <si>
    <t>4.20</t>
  </si>
  <si>
    <t>Vidange du réseau DN 90 sous regard sous regard en béton armé de 1mx1mx1m avec dalle amovible</t>
  </si>
  <si>
    <t>4.21</t>
  </si>
  <si>
    <t>Vidange du réseau DN 110 sous regard sous regard en béton armé de 1mx1mx1m avec dalle amovible</t>
  </si>
  <si>
    <t>4.22</t>
  </si>
  <si>
    <t>Fourniture et pose de ventouses sous regard en béton armé de 1mx1mx1m avec dalle amovible</t>
  </si>
  <si>
    <t>4.23</t>
  </si>
  <si>
    <t>Confection et mise en œuvre du béton à 250 kg pour butées</t>
  </si>
  <si>
    <t>4.24</t>
  </si>
  <si>
    <t>4.25</t>
  </si>
  <si>
    <t>Borne de repérage</t>
  </si>
  <si>
    <t>4.26</t>
  </si>
  <si>
    <t>Fourniture d'un lot de pièces de rechange (robinets à boisseau, vanne de sectionnement, etc.)</t>
  </si>
  <si>
    <t>4.27</t>
  </si>
  <si>
    <t>Essai de pression sur le réseau de distribution</t>
  </si>
  <si>
    <t>u/ml</t>
  </si>
  <si>
    <t>Borne-Fontaine</t>
  </si>
  <si>
    <t>5.1</t>
  </si>
  <si>
    <t>Construction et équipement d'une borne fontaine à 4 robinets de puisage à boisseau 1/4 de tour, avec la clôture 5,30mx5,30mx1,5m en parpaings 15 talochée, enduite et peinte, 2 portillons, le collier de prise, le compteur 15, la vanne Ø60 et la BAC pour la connexion sur la distribution font partie de ce prix. Le compteur sera placé dans un regard de 0,7mx0,3mx0,6 m avec une fermeture en tôle striée et maintenue par une chaîne</t>
  </si>
  <si>
    <t>5.2</t>
  </si>
  <si>
    <t>Réalisation d'un puits perdu de 1mx1mx1,5m en parpaings 15 taloché et enduit avec une dalle amovible en béton armé pour les eaux perdues rempli de moellons</t>
  </si>
  <si>
    <t>5.3</t>
  </si>
  <si>
    <t>Construction d'un muret en maçonnerie en parpaing 15  de dimensions L=2,00m x h=1,20m) avec carreaux grès-cérame sur les 2  façades, 04 Robinets de type à boisseau de 1er choix sur chaque façade, réalisation d'un bac receptacle en maçonnerie sur chaque façade au pied du muret de dimension 2,00m x 0,30m m et de profondeur 0,50m muni d'un siphon de sol diamètre 120 pour l'évacuation des EU vers le puits perdu y/c la connexion avec fourniture et pose d'un compteur  DN20 sous regard recouvert d'une fermeture en tôle strié et d'un puits perdu dans les etblissements primaires, secondaires et professionnelles</t>
  </si>
  <si>
    <t>5.4</t>
  </si>
  <si>
    <t>Connexion des bâtiments du centre de santé avec fourniture et pose de conduite DN 40 (40x2.4) de la distribution jusqu'au  compteur du centre d'eau posé dans un regard recouvert d'une fermeture en tôle strié. Travaux de remise en état des équipements sanitaires et robinetterie (remplacement de robinets défectueux, conduites d'évacuation, détachage, nettoyage et lavage des sanitaires existants).</t>
  </si>
  <si>
    <t>5.5</t>
  </si>
  <si>
    <t>Connexion du bâtiment de la brigarde de gendarmerie avec fourniture  et pose de conduite DN 40 (40x2.4) de la distribution jusqu'au  compteur du centre d'eau posé dans un regard recouvert d'une fermeture en tôle strié. Travaux de remise en état des équipements sanitaires et robinetterie (remplacement de robinets défectueux, conduites d'évacuation, détachage, nettoyage et lavage des sanitaires existants).</t>
  </si>
  <si>
    <t>Château d'Eau de 15 m de haut</t>
  </si>
  <si>
    <t>6.1</t>
  </si>
  <si>
    <t>6.2</t>
  </si>
  <si>
    <t>Défrichement, Abattage d'arbre, dessouchage, nivellement de la concession</t>
  </si>
  <si>
    <t>6.3</t>
  </si>
  <si>
    <t>Cinstruction d'un réservoir</t>
  </si>
  <si>
    <t>6.3.1</t>
  </si>
  <si>
    <r>
      <rPr>
        <sz val="12"/>
        <color rgb="FF000000"/>
        <rFont val="Segoe UI"/>
        <family val="2"/>
      </rPr>
      <t>Construction et équipement d'un château d'eau de 100 m</t>
    </r>
    <r>
      <rPr>
        <vertAlign val="superscript"/>
        <sz val="12"/>
        <color rgb="FF000000"/>
        <rFont val="Segoe UI"/>
        <family val="2"/>
      </rPr>
      <t>3</t>
    </r>
    <r>
      <rPr>
        <sz val="12"/>
        <color rgb="FF000000"/>
        <rFont val="Segoe UI"/>
        <family val="2"/>
      </rPr>
      <t xml:space="preserve"> en béton armé sur une tour de 15m de haut. L'équipement comprend les colonnes montantes (refoulement, distribution, trop plein-vidange) galvanisées à chaud, le flotteur de 1er choix. Pose d'un grillage à l'entrée du trou d'homme</t>
    </r>
  </si>
  <si>
    <t>6.3.2</t>
  </si>
  <si>
    <t>Construction et équipement d'un regard pour le by-pass (2 vannes DN 80 et 1 vanne DN 150, 1 compteur volumétrique DN 100, un filtre à tamis DN 150, 1 canne à injection)</t>
  </si>
  <si>
    <t>6.3.3</t>
  </si>
  <si>
    <t>Construction d'une clôture  en parpaing pour le château d'eau de dimensions (Lxlxh) 20mx20mx2m avec une longrine et des poteaux espacés de 3m saillant à l'extérieur. Un couronnement (chaperon de mur) en béton-armé de largeur 10 cm sur tout le périmètre avec un portail à 2 battants 4mx2m à ouverture vers l'intérieur de la clôture y compris crépissage tyrolienne à l'extérieur et peinture à l'intérieur. La couleur de la peinture sera definie par le Maitre d'Ouvrage</t>
  </si>
  <si>
    <t>6.3.4</t>
  </si>
  <si>
    <t>Construction d'un local de 2mx2mx2,5m pour les équipements électriques, électromécaniques (inverseur, coffret de commande, coffret de démarrage) et de traitement (bac à chlore, agitateur, pompe doseuse). Une paillasse en béton armé pour les contrôles sera construite avec un robinet installé au dessus de l'évier. Il sera équipé d'un portillon métallique y compris cadenas de fermeture. La toiture sera en béton armé à double pente</t>
  </si>
  <si>
    <t>6.3.5</t>
  </si>
  <si>
    <t>Fourniture et pose des équipements de traitement de l'eau
Bac à chlore de 250 litres
Agitateur d'hypochlorite (L arbre=1250; Dmob=128; Pmot=0,75) 
Pompe doseuse de 0-15l/h à 4 bars
Canne à injection</t>
  </si>
  <si>
    <t>Ens</t>
  </si>
  <si>
    <t>6.3.6</t>
  </si>
  <si>
    <t>Réalisation d'un puits perdu de 1mx1mx1,5m en parpaings 15 taloché et enduit avec une dalle amovible pour la vidange du CE à l'extérieur de la clôture si nécessaire</t>
  </si>
  <si>
    <t>6.3.7</t>
  </si>
  <si>
    <t>Réalisation d'un regard de vidange de 1mx1mx0,5m en parpaings 15 taloché et enduit avec une dalle amovible à l'intérieur de la clôture</t>
  </si>
  <si>
    <t>6.3.8</t>
  </si>
  <si>
    <t xml:space="preserve">Décontamination systématique des installations à la fin de l’ensemble des travaux </t>
  </si>
  <si>
    <t>Champ solaire</t>
  </si>
  <si>
    <t>7.1</t>
  </si>
  <si>
    <r>
      <t xml:space="preserve">Construction d’un champ solaire de 26kW avec des panneaux surmontés sur une ossature en acier galvanisé dont les piètements sont en cornière 60x60x6 à 2,50m de hauteur y compris des batteries en lithium-ion de </t>
    </r>
    <r>
      <rPr>
        <b/>
        <sz val="12"/>
        <rFont val="Segoe UI"/>
        <family val="2"/>
      </rPr>
      <t>24V (capacité globale: 6 000Ah), 48V (capacité globale: 3 000 Ah), 51,2V (capacité globale: 3 000Ah),</t>
    </r>
    <r>
      <rPr>
        <sz val="12"/>
        <rFont val="Segoe UI"/>
        <family val="2"/>
      </rPr>
      <t xml:space="preserve"> Onduleur/regulateur: MPPT, disjoncteur compact, cables, support des batteries et tous les éléments nécessaires à son fonctionnement.</t>
    </r>
  </si>
  <si>
    <t>7.2</t>
  </si>
  <si>
    <r>
      <t xml:space="preserve">Construction d’un champ solaire de 23kW avec des panneaux surmontés sur une ossature en acier galvanisé dont les piètements sont en cornière 60x60x6 à 2,50m de hauteur y compris des batteries en lithium-ion de </t>
    </r>
    <r>
      <rPr>
        <b/>
        <sz val="12"/>
        <rFont val="Segoe UI"/>
        <family val="2"/>
      </rPr>
      <t>24V (capacité globale: 5 000Ah), 48V (capacité globale: 2 500 Ah), 51,2V (capacité globale: 2 500Ah)</t>
    </r>
    <r>
      <rPr>
        <sz val="12"/>
        <rFont val="Segoe UI"/>
        <family val="2"/>
      </rPr>
      <t>, Onduleur/regulateur: MPPT, disjoncteur compact, cables, support des batteries et tous les elements nécessaires à son fonctionnement.</t>
    </r>
  </si>
  <si>
    <r>
      <t xml:space="preserve">Construction d’un champ solaire de 30kW avec des panneaux surmontés sur une ossature en acier galvanisé dont les piètements sont en cornière 60x60x6 à 2,50m de hauteur y compris des batteries en lithium-ion de </t>
    </r>
    <r>
      <rPr>
        <b/>
        <sz val="12"/>
        <rFont val="Segoe UI"/>
        <family val="2"/>
      </rPr>
      <t>24V (capacité globale: 7 000Ah), 48V (capacité globale: 3 500 Ah), 51,2V (capacité globale: 3 500Ah)</t>
    </r>
    <r>
      <rPr>
        <sz val="12"/>
        <rFont val="Segoe UI"/>
        <family val="2"/>
      </rPr>
      <t>, Onduleur/regulateur: MPPT, disjoncteur compact, cables, support des batteries et tous les elements nécessaires à son fonctionnement.</t>
    </r>
  </si>
  <si>
    <t>7.3</t>
  </si>
  <si>
    <t>Construction d'une clôture grillagée du champ solaire de 15mx15mx2m avec un portail de 1,5mx2m.  Le portail sera muni d'un système d'alarme sonore. Les panneaux seront intimement fixés au receptacle par des rivets inviolables</t>
  </si>
  <si>
    <t>7.4</t>
  </si>
  <si>
    <t>Fourniture et pose de 10 potence supportant des asperseurs haute pression alimenté à partir du forage à 3m de haut pour le nettoyage des panneaux solaires</t>
  </si>
  <si>
    <t>ens</t>
  </si>
  <si>
    <t>7.5</t>
  </si>
  <si>
    <r>
      <t>Construction d’un champ solaire de 2kW avec des panneaux surmontés sur une ossature en acier galvanisé dont les piètements sont en cornière 60x60x6 y compris des batteries en lithium-ion de</t>
    </r>
    <r>
      <rPr>
        <b/>
        <sz val="12"/>
        <rFont val="Segoe UI"/>
        <family val="2"/>
      </rPr>
      <t xml:space="preserve"> 24V (capacité globale: 80Ah), 48V (capacité globale: 60 Ah), 51,2V (capacité globale: 60Ah),</t>
    </r>
    <r>
      <rPr>
        <sz val="12"/>
        <rFont val="Segoe UI"/>
        <family val="2"/>
      </rPr>
      <t xml:space="preserve"> Onduleur/regulateur: MPPT, disjoncteur compact, cables, support des batteries et tous les élements nécessaires au fonctionnement de la pompe doseuse et de l'agitateur. Il sera implanté dans la cour du château d'eau</t>
    </r>
  </si>
  <si>
    <t>7.6</t>
  </si>
  <si>
    <t>Fourniture et installation de lampes solaires autonomes de  puissance minimale 300 W sur poteaux métalliques à 3m de haut pour éclairage des sites du château d'eau, des bornes fontaines et du Forage</t>
  </si>
  <si>
    <t>Communication, Dossier Technique et Formation</t>
  </si>
  <si>
    <t>8.1</t>
  </si>
  <si>
    <t>Fourniture et pose de panneau de chantier suivant le modèle établi par le Maitre d'œuvre et validé par le Maitre d'Ouvrage et l'Autorité Contractante</t>
  </si>
  <si>
    <t>Fourniture et pose de visibilité (plaque en plexiglass) sur la clôture du forage, du château d'eau et des Bornes fontaines suivant le modèle établi par le Maitre d'œuvre et validé par le Maitre d'Ouvrage et l'Autorité Contractante</t>
  </si>
  <si>
    <t>8.2</t>
  </si>
  <si>
    <t>Fourniture de smartphones avec du crédit de communication sur toute la durée du projet</t>
  </si>
  <si>
    <t>8.3</t>
  </si>
  <si>
    <t>Documents de récolement incluant les différents plans d'installation des ouvrages (forages, châteaux d'eau, réseau de refoulement, réseau de distribution, pièces spéciales, etc.), PV (essais de pression, essais généraux, essai de fonctionnement, etc.). Les profils en long finaux des refoulements</t>
  </si>
  <si>
    <t>Fft</t>
  </si>
  <si>
    <t>8.4</t>
  </si>
  <si>
    <t>Formation de 3 utilisateurs (Comité de Gestion) à la maintenance courante et à la maitrise de la gestion du système (Faire une formation théorique et phase pratique) y compris un manuel d'entretien (schéma électrique, démontage et remontage du système simplifié de traitement de l'eau, etc.)</t>
  </si>
  <si>
    <t>Quantités</t>
  </si>
  <si>
    <t>Prix Unit.</t>
  </si>
  <si>
    <t>Prix Partiel F.CFA</t>
  </si>
  <si>
    <t>Prix Total F.CFA</t>
  </si>
  <si>
    <t xml:space="preserve">Montant Total des travaux </t>
  </si>
  <si>
    <t xml:space="preserve">Implantation topographique du réseau </t>
  </si>
  <si>
    <t>Réalisation de  forages positifs en milieu de socle jusqu’à 150 m de profondeur équipé en PVC-forage de 6 pouces crépinés au droit des arrivées d'eau et pleins aux droits des zones stériles</t>
  </si>
  <si>
    <t>Rémunération de forages déclarés négatifs pour insuffisance de débit</t>
  </si>
  <si>
    <t>Réalisation d'une piste d'ccès de 6m de large depuis la voie principale</t>
  </si>
  <si>
    <t>Construction d'une clôture  en parpaing pour le forage de dimensions (Lxlxh) 10mx10mx2m au minimum avec une longrine et des poteaux espacés de 3m. Un couronnement (chaperon de mur) en béton-armé de largeur 10 cm sur tout le périmètre avec un portail à 2 battants 3mx1,4m à ouverture vers l'intérieur de la clôture y compris crépissage tyrolienne à l'extérieur et peinture à l'intérieur. Une niche avec porte grille métallique pour les équipements électriques, électromécaniques (inverseur, coffret de commande, coffret de démarrage). Epandage du gravier concassé sur toute la surface intérieure de la clôture.</t>
  </si>
  <si>
    <t>Construction de la nouvelle margelle incluant toute la longueur du manifold et pose de la tête de forage en inox DN 200</t>
  </si>
  <si>
    <r>
      <t>Fourniture et pose d'une pompe immergée hybride AC/DC de 10 m</t>
    </r>
    <r>
      <rPr>
        <vertAlign val="superscript"/>
        <sz val="12"/>
        <rFont val="Segoe UI"/>
        <family val="2"/>
      </rPr>
      <t>3</t>
    </r>
    <r>
      <rPr>
        <sz val="12"/>
        <rFont val="Segoe UI"/>
        <family val="2"/>
      </rPr>
      <t>/h de 130 à 140m de HMT, colonne d'exhaure, boite de jonction, câbles d'alimentation électriques et accessoires</t>
    </r>
  </si>
  <si>
    <r>
      <t xml:space="preserve">Manifold complet </t>
    </r>
    <r>
      <rPr>
        <b/>
        <sz val="12"/>
        <rFont val="Segoe UI"/>
        <family val="2"/>
      </rPr>
      <t xml:space="preserve">en fonte ou en inox </t>
    </r>
    <r>
      <rPr>
        <sz val="12"/>
        <rFont val="Segoe UI"/>
        <family val="2"/>
      </rPr>
      <t xml:space="preserve">comprenant une ventouse, un clapet anti-retour, un filtre à tamis, un pressostat télémécanique, un manomètre à bain d'huile, une vannette de prise en laiton, un compteur volumétrique (DN 25-40), fileté, avec cadran sec et humide et une vanne de régulation à opercule. L'ensemble des pièces intermédiaires doit être en fonte ductile ou en inox, </t>
    </r>
  </si>
  <si>
    <t>Fournitur et pose d'un anti-belier de 100 litres avec une pression comprise entre 10 et 15 bars</t>
  </si>
  <si>
    <t>Fourniture et pose d'un coffret de commande de type Hybride DC/AC ou similaire et d'un coffret de démarrage avec système de régulation automatique y/c électrodes et câbles unifilaires de protection ainsi que les câbles d’alimentation sous-fourreau ou gaine du coffret à la tête de forage, d'une protection contre la foudre et d'une prise de terre complet.</t>
  </si>
  <si>
    <t>Plus-Value carapace latéritique</t>
  </si>
  <si>
    <t>PEHD diam. 53/63 y/c té, bouchons et coudes en PEHD</t>
  </si>
  <si>
    <t>PEHD diam. 76,8/90 y/c té, bouchons et coudes en PEHD</t>
  </si>
  <si>
    <t>PPR diam. 21/25 y/c té et coudes en PPR</t>
  </si>
  <si>
    <t>Fourniture et pose de vanne de sectionnement DN 80 y/c brides en fonte, joints d'étanchéité et boulons sous BAC</t>
  </si>
  <si>
    <t>Fourniture et pose de vanne de sectionnement DN 100 y/c brides en fonte, joints d'étanchéité et boulons sous BAC</t>
  </si>
  <si>
    <t>Fourniture et pose de vanne de sectionnement DN 100 y/c brides en fonte, joints d'étanchéité et boulons sous regard</t>
  </si>
  <si>
    <t>Fourniture et pose de vanne de sectionnement DN 150 y/c brides en fonte, joints d'étanchéité et boulons sous regard</t>
  </si>
  <si>
    <t>Construction et équipement d'une borne fontaine à 4 robinets de puisage, avec la clôture 5,30mx5,30mx1,5m en parpaings 15 taloché, enduit et peint, 2 portillons y compris le collier de prise, compteur, la vanne Ø60 et la BAC pour la connexion sur la distribution</t>
  </si>
  <si>
    <t>Réalisation d'un puits perdu de 1mx1mx1,5m en parpaings 15 taloché et enduit avec une dalle amovible en béton armé pour les eaux perdues</t>
  </si>
  <si>
    <t>Connexion des bâtiments du centre de santé avec fourniture  et installation des équipements et raccordement au compteur du point d'eau sous regard recouvert d'une fermeture en tôle strié y/c Travaux de remise en état des équipements sanitaires et robinetterie (remplacement de robinets défectueux, conduites d'évacuation, détachage, nettoyage et lavage des sanitaires existants).</t>
  </si>
  <si>
    <t>Connexion du bâtiment de la brigarde de gendarmerie avec fourniture  et installation des équipements et raccordement au compteur du point d'eau sous regard recouvert d'une fermeture en tôle strié y/c Travaux de remise en état des équipements sanitaires et robinetterie (remplacement de robinets défectueux, conduites d'évacuation, détachage, nettoyage et lavage des sanitaires existants).</t>
  </si>
  <si>
    <r>
      <t>Construction et équipement d'un château d'eau de 50 m</t>
    </r>
    <r>
      <rPr>
        <vertAlign val="superscript"/>
        <sz val="12"/>
        <color rgb="FF000000"/>
        <rFont val="Segoe UI"/>
        <family val="2"/>
      </rPr>
      <t>3</t>
    </r>
    <r>
      <rPr>
        <sz val="12"/>
        <color rgb="FF000000"/>
        <rFont val="Segoe UI"/>
        <family val="2"/>
      </rPr>
      <t xml:space="preserve"> en béton armé sur une tour de 15m de haut. L'équipement comprend les colonnes montantes (refoulement, distribution, trop plein-vidange) galvanisées à chaud, le flotteur de 1er choix,</t>
    </r>
  </si>
  <si>
    <r>
      <t>Construction et équipement d'un château d'eau de 100 m</t>
    </r>
    <r>
      <rPr>
        <vertAlign val="superscript"/>
        <sz val="12"/>
        <color rgb="FF000000"/>
        <rFont val="Segoe UI"/>
        <family val="2"/>
      </rPr>
      <t>3</t>
    </r>
    <r>
      <rPr>
        <sz val="12"/>
        <color rgb="FF000000"/>
        <rFont val="Segoe UI"/>
        <family val="2"/>
      </rPr>
      <t xml:space="preserve"> en béton armé sur une tour de 15m de haut. L'équipement comprend les colonnes montantes (refoulement, distribution, trop plein-vidange) galvanisées à chaud, le flotteur de 1er choix,</t>
    </r>
  </si>
  <si>
    <t>Construction d'une clôture  en parpaing pour le chateau d'eau de dimensions (Lxlxh) 20mx20mx2m avec une longrine et des poteaux espacés de 3m. Un couronnement (chaperon de mur) en béton-armé de largeur 10 cm sur tout le périmètre avec un portail à 2 battants 4mx2m à ouverture vers l'intérieur de la clôture y compris crépissage tyrolienne à l'extérieur et peinture à l'intérieur. La couleur de la peinture sera definie par le Maitre d'Ouvrage</t>
  </si>
  <si>
    <t>Construction d'un local de 2mx2mx2,5m pour les équipements électriques, électromécaniques (inverseur, coffret de commande, coffret de démarrage) et de traitement (bac à chlore, agitateur, pompe doseuse). une paillasse pour les contrôles sera construite avec un robinet installé au dessus de l'évier. Il sera équipé d'un portillon métallique y compris cadenas de fermeture</t>
  </si>
  <si>
    <t>6.3.9</t>
  </si>
  <si>
    <r>
      <t xml:space="preserve">Construction d’un champ solaire de 22kW avec des panneaux surmontés sur une ossature en acier galvanisé dont les piètements sont en cornière 60x60x6 à 2,50m de hauteur y compris des batteries en lithium-ion de </t>
    </r>
    <r>
      <rPr>
        <b/>
        <sz val="12"/>
        <rFont val="Segoe UI"/>
        <family val="2"/>
      </rPr>
      <t>24V (capacité globale: 5 000Ah), 48V (capacité globale: 2 500 Ah), 51,2V (capacité globale: 2 500Ah),</t>
    </r>
    <r>
      <rPr>
        <sz val="12"/>
        <rFont val="Segoe UI"/>
        <family val="2"/>
      </rPr>
      <t xml:space="preserve"> Onduleur/regulateur: MPPT, disjoncteur compact, cables, support des batteries et tous les elements necessaires à son fonctionnement.</t>
    </r>
  </si>
  <si>
    <r>
      <t xml:space="preserve">Construction d’un champ solaire de 22kW avec des panneaux surmontés sur une ossature en acier galvanisé dont les piètements sont en cornière 60x60x6 à 2,50m de hauteur y compris des batteries en lithium-ion de </t>
    </r>
    <r>
      <rPr>
        <b/>
        <sz val="12"/>
        <rFont val="Segoe UI"/>
        <family val="2"/>
      </rPr>
      <t>24V (capacité globale: 5 000Ah), 48V (capacité globale: 2 500 Ah), 51,2V (capacité globale: 2 500Ah)</t>
    </r>
    <r>
      <rPr>
        <sz val="12"/>
        <rFont val="Segoe UI"/>
        <family val="2"/>
      </rPr>
      <t>, Onduleur/regulateur: MPPT, disjoncteur compact, cables, support des batteries et tous les elements necessaires à son fonctionnement.</t>
    </r>
  </si>
  <si>
    <t>Construction d'une clôture grillagée du champ solaire de 15mx15mx2m minimum avec un portail de 1,5mx2m.  Il sera muni d'un système d'alarme sonore. Les panneaux seront intimement fixés au receptacle par des rivets inviolables</t>
  </si>
  <si>
    <t>Fourniture et pose de potence supportant des asperseurs haut débit pour le nettoyage des panneaux solaires</t>
  </si>
  <si>
    <r>
      <t>Construction d’un champ solaire de 2kW avec des panneaux surmontés sur une ossature en acier galvanisé dont les piètements sont en cornière 60x60x6 y compris des batteries en lithium-ion de</t>
    </r>
    <r>
      <rPr>
        <b/>
        <sz val="12"/>
        <rFont val="Segoe UI"/>
        <family val="2"/>
      </rPr>
      <t xml:space="preserve"> 24V (capacité globale: 80Ah), 48V (capacité globale: 60 Ah), 51,2V (capacité globale: 60Ah)</t>
    </r>
    <r>
      <rPr>
        <sz val="12"/>
        <rFont val="Segoe UI"/>
        <family val="2"/>
      </rPr>
      <t>, Onduleur/regulateur: MPPT, disjoncteur compact, cables, support des batteries et tous les élements nécessaires au fonctionnement de la pompe doseuse et de l'agitateur. Il sera implanté dans la cour du château d'eau</t>
    </r>
  </si>
  <si>
    <t>Fourniture et installation de lampes solaires autonomes de  puissance minimale 300 W sur poteaux métalliques pour éclairage des sites du château, des bornes fontaines et du Forage</t>
  </si>
  <si>
    <t>8.5</t>
  </si>
  <si>
    <t>RECAP</t>
  </si>
  <si>
    <t>LOT</t>
  </si>
  <si>
    <t>DESIGNATIONS</t>
  </si>
  <si>
    <t>MONTANT</t>
  </si>
  <si>
    <t>Lot-01</t>
  </si>
  <si>
    <t>Mongbara / Kénégbé Nord / Bessala / Souroumana / Massala-Assolo</t>
  </si>
  <si>
    <t xml:space="preserve">Arrêté le présent devis (Lot-01) à la somme de : </t>
  </si>
  <si>
    <t>Lot-02</t>
  </si>
  <si>
    <t xml:space="preserve"> Bingoro / Sagoura-Dougoula</t>
  </si>
  <si>
    <t xml:space="preserve">Arrêté le présent devis (Lot-02) à la somme de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</si>
</sst>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0_-;\-* #,##0_-;_-* &quot;-&quot;??_-;_-@_-"/>
    <numFmt numFmtId="166" formatCode="_-* #,##0\ _€_-;\-* #,##0\ _€_-;_-* &quot;-&quot;\ _€_-;_-@_-"/>
    <numFmt numFmtId="167" formatCode="_-* #,##0.00\ _€_-;\-* #,##0.00\ _€_-;_-* &quot;-&quot;??\ _€_-;_-@_-"/>
    <numFmt numFmtId="168" formatCode="_-* #,##0\ _€_-;\-* #,##0\ _€_-;_-* &quot;-&quot;??\ _€_-;_-@_-"/>
  </numFmts>
  <fonts count="43" x14ac:knownFonts="1">
    <font>
      <sz val="11"/>
      <color theme="1"/>
      <name val="Arial"/>
      <family val="2"/>
    </font>
    <font>
      <sz val="11"/>
      <color theme="1"/>
      <name val="Calibri"/>
      <family val="2"/>
      <scheme val="minor"/>
    </font>
    <font>
      <sz val="10"/>
      <name val="MS Sans Serif"/>
    </font>
    <font>
      <sz val="11"/>
      <name val="Arial"/>
      <family val="2"/>
    </font>
    <font>
      <sz val="9"/>
      <color indexed="81"/>
      <name val="Tahoma"/>
      <family val="2"/>
    </font>
    <font>
      <b/>
      <sz val="9"/>
      <color indexed="81"/>
      <name val="Tahoma"/>
      <family val="2"/>
    </font>
    <font>
      <sz val="8"/>
      <name val="Arial"/>
      <family val="2"/>
    </font>
    <font>
      <sz val="12"/>
      <color theme="1"/>
      <name val="Segoe UI"/>
      <family val="2"/>
    </font>
    <font>
      <sz val="12"/>
      <name val="Segoe UI"/>
      <family val="2"/>
    </font>
    <font>
      <sz val="11"/>
      <color theme="1"/>
      <name val="Segoe UI"/>
      <family val="2"/>
    </font>
    <font>
      <b/>
      <sz val="12"/>
      <name val="Segoe UI"/>
      <family val="2"/>
    </font>
    <font>
      <vertAlign val="superscript"/>
      <sz val="12"/>
      <name val="Segoe UI"/>
      <family val="2"/>
    </font>
    <font>
      <b/>
      <sz val="26"/>
      <color theme="0"/>
      <name val="Segoe UI"/>
      <family val="2"/>
    </font>
    <font>
      <b/>
      <sz val="18"/>
      <color theme="1"/>
      <name val="Segoe UI"/>
      <family val="2"/>
    </font>
    <font>
      <sz val="18"/>
      <color theme="1"/>
      <name val="Segoe UI"/>
      <family val="2"/>
    </font>
    <font>
      <b/>
      <sz val="18"/>
      <color indexed="8"/>
      <name val="Segoe UI"/>
      <family val="2"/>
    </font>
    <font>
      <u/>
      <sz val="10"/>
      <color indexed="12"/>
      <name val="MS Sans Serif"/>
      <family val="2"/>
    </font>
    <font>
      <b/>
      <u/>
      <sz val="18"/>
      <color theme="10"/>
      <name val="Segoe UI"/>
      <family val="2"/>
    </font>
    <font>
      <b/>
      <sz val="14"/>
      <color rgb="FFFFFFFF"/>
      <name val="Segoe UI"/>
      <family val="2"/>
    </font>
    <font>
      <sz val="14"/>
      <color theme="1"/>
      <name val="Aptos Narrow"/>
      <family val="2"/>
    </font>
    <font>
      <sz val="14"/>
      <name val="MS Sans Serif"/>
    </font>
    <font>
      <sz val="14"/>
      <color rgb="FF000000"/>
      <name val="Segoe UI"/>
      <family val="2"/>
    </font>
    <font>
      <b/>
      <sz val="14"/>
      <color rgb="FF000000"/>
      <name val="Segoe UI"/>
      <family val="2"/>
    </font>
    <font>
      <sz val="10"/>
      <name val="Segoe UI"/>
      <family val="2"/>
    </font>
    <font>
      <b/>
      <sz val="11"/>
      <color theme="0"/>
      <name val="Segoe UI"/>
      <family val="2"/>
    </font>
    <font>
      <b/>
      <sz val="11"/>
      <name val="Segoe UI"/>
      <family val="2"/>
    </font>
    <font>
      <sz val="11"/>
      <name val="Segoe UI"/>
      <family val="2"/>
    </font>
    <font>
      <sz val="8"/>
      <name val="Segoe UI"/>
      <family val="2"/>
    </font>
    <font>
      <b/>
      <sz val="12"/>
      <color theme="0"/>
      <name val="Segoe UI"/>
      <family val="2"/>
    </font>
    <font>
      <b/>
      <sz val="11"/>
      <color rgb="FFC00000"/>
      <name val="Segoe UI"/>
      <family val="2"/>
    </font>
    <font>
      <b/>
      <sz val="14"/>
      <color theme="0"/>
      <name val="Segoe UI"/>
      <family val="2"/>
    </font>
    <font>
      <sz val="14"/>
      <name val="Segoe UI"/>
      <family val="2"/>
    </font>
    <font>
      <sz val="10"/>
      <name val="Arial"/>
      <family val="2"/>
    </font>
    <font>
      <b/>
      <sz val="22"/>
      <name val="Segoe UI"/>
      <family val="2"/>
    </font>
    <font>
      <b/>
      <sz val="18"/>
      <color theme="0"/>
      <name val="Segoe UI"/>
      <family val="2"/>
    </font>
    <font>
      <sz val="18"/>
      <name val="Segoe UI"/>
      <family val="2"/>
    </font>
    <font>
      <b/>
      <sz val="16"/>
      <name val="Segoe UI"/>
      <family val="2"/>
    </font>
    <font>
      <sz val="16"/>
      <name val="Segoe UI"/>
      <family val="2"/>
    </font>
    <font>
      <sz val="11"/>
      <color rgb="FFFF0000"/>
      <name val="Segoe UI"/>
      <family val="2"/>
    </font>
    <font>
      <b/>
      <sz val="11"/>
      <color rgb="FFFF0000"/>
      <name val="Segoe UI"/>
      <family val="2"/>
    </font>
    <font>
      <b/>
      <sz val="16"/>
      <color rgb="FFFF0000"/>
      <name val="Segoe UI"/>
      <family val="2"/>
    </font>
    <font>
      <sz val="12"/>
      <color rgb="FF000000"/>
      <name val="Segoe UI"/>
      <family val="2"/>
    </font>
    <font>
      <vertAlign val="superscript"/>
      <sz val="12"/>
      <color rgb="FF000000"/>
      <name val="Segoe UI"/>
      <family val="2"/>
    </font>
  </fonts>
  <fills count="11">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002060"/>
        <bgColor indexed="64"/>
      </patternFill>
    </fill>
    <fill>
      <patternFill patternType="solid">
        <fgColor theme="4" tint="0.79998168889431442"/>
        <bgColor indexed="64"/>
      </patternFill>
    </fill>
    <fill>
      <patternFill patternType="solid">
        <fgColor rgb="FFE2EFD9"/>
        <bgColor indexed="64"/>
      </patternFill>
    </fill>
    <fill>
      <patternFill patternType="solid">
        <fgColor rgb="FFFFFF00"/>
        <bgColor indexed="64"/>
      </patternFill>
    </fill>
    <fill>
      <patternFill patternType="solid">
        <fgColor indexed="65"/>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bottom style="thin">
        <color indexed="64"/>
      </bottom>
      <diagonal/>
    </border>
    <border>
      <left style="thin">
        <color indexed="64"/>
      </left>
      <right style="double">
        <color indexed="64"/>
      </right>
      <top/>
      <bottom style="thin">
        <color indexed="64"/>
      </bottom>
      <diagonal/>
    </border>
    <border>
      <left style="medium">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double">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medium">
        <color indexed="64"/>
      </top>
      <bottom style="medium">
        <color indexed="64"/>
      </bottom>
      <diagonal/>
    </border>
  </borders>
  <cellStyleXfs count="7">
    <xf numFmtId="0" fontId="0" fillId="0" borderId="0"/>
    <xf numFmtId="0" fontId="2" fillId="0" borderId="0"/>
    <xf numFmtId="0" fontId="3" fillId="0" borderId="0"/>
    <xf numFmtId="0" fontId="16" fillId="0" borderId="0" applyNumberFormat="0" applyFill="0" applyBorder="0" applyAlignment="0" applyProtection="0">
      <alignment vertical="top"/>
      <protection locked="0"/>
    </xf>
    <xf numFmtId="166" fontId="1" fillId="0" borderId="0" applyFont="0" applyFill="0" applyBorder="0" applyAlignment="0" applyProtection="0"/>
    <xf numFmtId="167" fontId="32" fillId="0" borderId="0" applyFont="0" applyFill="0" applyBorder="0" applyAlignment="0" applyProtection="0"/>
    <xf numFmtId="0" fontId="32" fillId="0" borderId="0"/>
  </cellStyleXfs>
  <cellXfs count="162">
    <xf numFmtId="0" fontId="0" fillId="0" borderId="0" xfId="0"/>
    <xf numFmtId="0" fontId="8" fillId="0" borderId="2" xfId="1" applyFont="1" applyBorder="1" applyAlignment="1">
      <alignment horizontal="center" vertical="center"/>
    </xf>
    <xf numFmtId="0" fontId="8" fillId="0" borderId="1" xfId="1" applyFont="1" applyBorder="1" applyAlignment="1">
      <alignment vertical="center" wrapText="1"/>
    </xf>
    <xf numFmtId="0" fontId="8" fillId="0" borderId="1" xfId="1" applyFont="1" applyBorder="1" applyAlignment="1">
      <alignment horizontal="center" vertical="center"/>
    </xf>
    <xf numFmtId="3" fontId="8" fillId="0" borderId="1" xfId="1" applyNumberFormat="1" applyFont="1" applyBorder="1" applyAlignment="1">
      <alignment horizontal="center" vertical="center"/>
    </xf>
    <xf numFmtId="0" fontId="8" fillId="0" borderId="2" xfId="1" quotePrefix="1" applyFont="1" applyBorder="1" applyAlignment="1">
      <alignment horizontal="center" vertical="center"/>
    </xf>
    <xf numFmtId="0" fontId="8" fillId="0" borderId="1" xfId="0" applyFont="1" applyBorder="1" applyAlignment="1">
      <alignment wrapText="1"/>
    </xf>
    <xf numFmtId="0" fontId="8" fillId="0" borderId="1" xfId="0" applyFont="1" applyBorder="1" applyAlignment="1">
      <alignment vertical="center" wrapText="1"/>
    </xf>
    <xf numFmtId="0" fontId="8" fillId="0" borderId="1" xfId="1" applyFont="1" applyBorder="1" applyAlignment="1">
      <alignment horizontal="left" vertical="center" wrapText="1"/>
    </xf>
    <xf numFmtId="164" fontId="8" fillId="0" borderId="1" xfId="1" applyNumberFormat="1" applyFont="1" applyBorder="1" applyAlignment="1">
      <alignment horizontal="center" vertical="center"/>
    </xf>
    <xf numFmtId="0" fontId="8" fillId="4" borderId="1" xfId="1" applyFont="1" applyFill="1" applyBorder="1" applyAlignment="1">
      <alignment vertical="center" wrapText="1"/>
    </xf>
    <xf numFmtId="0" fontId="8" fillId="4" borderId="1" xfId="1" applyFont="1" applyFill="1" applyBorder="1" applyAlignment="1">
      <alignment horizontal="center" vertical="center"/>
    </xf>
    <xf numFmtId="0" fontId="8" fillId="3" borderId="1" xfId="1" applyFont="1" applyFill="1" applyBorder="1" applyAlignment="1">
      <alignment vertical="center" wrapText="1"/>
    </xf>
    <xf numFmtId="0" fontId="8" fillId="3" borderId="1" xfId="1" applyFont="1" applyFill="1" applyBorder="1" applyAlignment="1">
      <alignment horizontal="center" vertical="center"/>
    </xf>
    <xf numFmtId="0" fontId="8" fillId="0" borderId="1" xfId="2" applyFont="1" applyBorder="1" applyAlignment="1">
      <alignment horizontal="left" vertical="center" wrapText="1"/>
    </xf>
    <xf numFmtId="0" fontId="8" fillId="0" borderId="1" xfId="1" applyFont="1" applyBorder="1" applyAlignment="1">
      <alignment vertical="center"/>
    </xf>
    <xf numFmtId="0" fontId="8" fillId="4" borderId="1" xfId="1" applyFont="1" applyFill="1" applyBorder="1" applyAlignment="1">
      <alignment vertical="center"/>
    </xf>
    <xf numFmtId="0" fontId="9" fillId="0" borderId="0" xfId="1" applyFont="1"/>
    <xf numFmtId="0" fontId="13" fillId="7" borderId="9" xfId="1" applyFont="1" applyFill="1" applyBorder="1" applyAlignment="1">
      <alignment horizontal="center" vertical="center"/>
    </xf>
    <xf numFmtId="0" fontId="14" fillId="7" borderId="9" xfId="1" applyFont="1" applyFill="1" applyBorder="1" applyAlignment="1">
      <alignment vertical="center"/>
    </xf>
    <xf numFmtId="0" fontId="9" fillId="7" borderId="10" xfId="1" applyFont="1" applyFill="1" applyBorder="1" applyAlignment="1">
      <alignment vertical="center"/>
    </xf>
    <xf numFmtId="0" fontId="9" fillId="0" borderId="0" xfId="1" applyFont="1" applyAlignment="1">
      <alignment vertical="center"/>
    </xf>
    <xf numFmtId="0" fontId="13" fillId="0" borderId="9" xfId="1" applyFont="1" applyBorder="1" applyAlignment="1">
      <alignment horizontal="center" vertical="center"/>
    </xf>
    <xf numFmtId="0" fontId="14" fillId="0" borderId="9" xfId="1" applyFont="1" applyBorder="1" applyAlignment="1">
      <alignment vertical="center"/>
    </xf>
    <xf numFmtId="0" fontId="9" fillId="0" borderId="10" xfId="1" applyFont="1" applyBorder="1" applyAlignment="1">
      <alignment vertical="center"/>
    </xf>
    <xf numFmtId="0" fontId="17" fillId="7" borderId="10" xfId="3" applyFont="1" applyFill="1" applyBorder="1" applyAlignment="1" applyProtection="1">
      <alignment vertical="center"/>
    </xf>
    <xf numFmtId="0" fontId="18" fillId="6" borderId="11" xfId="1" applyFont="1" applyFill="1" applyBorder="1" applyAlignment="1">
      <alignment horizontal="center" vertical="center" wrapText="1"/>
    </xf>
    <xf numFmtId="0" fontId="18" fillId="6" borderId="12" xfId="1" applyFont="1" applyFill="1" applyBorder="1" applyAlignment="1">
      <alignment horizontal="center" vertical="center" wrapText="1"/>
    </xf>
    <xf numFmtId="0" fontId="18" fillId="6" borderId="13" xfId="1" applyFont="1" applyFill="1" applyBorder="1" applyAlignment="1">
      <alignment horizontal="center" vertical="center" wrapText="1"/>
    </xf>
    <xf numFmtId="0" fontId="19" fillId="0" borderId="0" xfId="1" applyFont="1"/>
    <xf numFmtId="0" fontId="20" fillId="0" borderId="0" xfId="1" applyFont="1"/>
    <xf numFmtId="0" fontId="22" fillId="8" borderId="14" xfId="1" applyFont="1" applyFill="1" applyBorder="1" applyAlignment="1">
      <alignment horizontal="justify" vertical="center"/>
    </xf>
    <xf numFmtId="0" fontId="19" fillId="0" borderId="0" xfId="1" applyFont="1" applyAlignment="1">
      <alignment vertical="center"/>
    </xf>
    <xf numFmtId="0" fontId="23" fillId="0" borderId="0" xfId="1" applyFont="1" applyAlignment="1">
      <alignment vertical="center"/>
    </xf>
    <xf numFmtId="0" fontId="23" fillId="0" borderId="0" xfId="1" applyFont="1"/>
    <xf numFmtId="0" fontId="24" fillId="6" borderId="15" xfId="1" applyFont="1" applyFill="1" applyBorder="1" applyAlignment="1">
      <alignment horizontal="center" vertical="center"/>
    </xf>
    <xf numFmtId="0" fontId="24" fillId="6" borderId="16" xfId="1" applyFont="1" applyFill="1" applyBorder="1" applyAlignment="1">
      <alignment horizontal="center" vertical="center"/>
    </xf>
    <xf numFmtId="3" fontId="24" fillId="6" borderId="16" xfId="1" applyNumberFormat="1" applyFont="1" applyFill="1" applyBorder="1" applyAlignment="1">
      <alignment horizontal="center" vertical="center" wrapText="1"/>
    </xf>
    <xf numFmtId="3" fontId="24" fillId="6" borderId="17" xfId="1" applyNumberFormat="1" applyFont="1" applyFill="1" applyBorder="1" applyAlignment="1">
      <alignment horizontal="center" vertical="center" wrapText="1"/>
    </xf>
    <xf numFmtId="0" fontId="25" fillId="2" borderId="18" xfId="1" applyFont="1" applyFill="1" applyBorder="1" applyAlignment="1">
      <alignment horizontal="center" vertical="center"/>
    </xf>
    <xf numFmtId="0" fontId="25" fillId="2" borderId="1" xfId="1" applyFont="1" applyFill="1" applyBorder="1" applyAlignment="1">
      <alignment vertical="center" wrapText="1"/>
    </xf>
    <xf numFmtId="0" fontId="26" fillId="2" borderId="1" xfId="1" applyFont="1" applyFill="1" applyBorder="1" applyAlignment="1">
      <alignment horizontal="center" vertical="center"/>
    </xf>
    <xf numFmtId="0" fontId="27" fillId="0" borderId="0" xfId="1" applyFont="1" applyAlignment="1">
      <alignment vertical="center"/>
    </xf>
    <xf numFmtId="0" fontId="27" fillId="0" borderId="0" xfId="1" applyFont="1"/>
    <xf numFmtId="3" fontId="27" fillId="0" borderId="0" xfId="1" applyNumberFormat="1" applyFont="1" applyAlignment="1">
      <alignment horizontal="center" vertical="center"/>
    </xf>
    <xf numFmtId="0" fontId="26" fillId="0" borderId="0" xfId="1" applyFont="1" applyAlignment="1">
      <alignment horizontal="center" vertical="center"/>
    </xf>
    <xf numFmtId="3" fontId="23" fillId="0" borderId="0" xfId="1" applyNumberFormat="1" applyFont="1" applyAlignment="1">
      <alignment horizontal="center" vertical="center"/>
    </xf>
    <xf numFmtId="0" fontId="18" fillId="6" borderId="38" xfId="1" applyFont="1" applyFill="1" applyBorder="1" applyAlignment="1">
      <alignment horizontal="center" vertical="center" wrapText="1"/>
    </xf>
    <xf numFmtId="0" fontId="22" fillId="8" borderId="39" xfId="1" applyFont="1" applyFill="1" applyBorder="1" applyAlignment="1">
      <alignment horizontal="justify" vertical="center"/>
    </xf>
    <xf numFmtId="0" fontId="22" fillId="8" borderId="40" xfId="1" applyFont="1" applyFill="1" applyBorder="1" applyAlignment="1">
      <alignment horizontal="justify" vertical="center"/>
    </xf>
    <xf numFmtId="0" fontId="22" fillId="8" borderId="41" xfId="1" applyFont="1" applyFill="1" applyBorder="1" applyAlignment="1">
      <alignment horizontal="justify" vertical="center"/>
    </xf>
    <xf numFmtId="0" fontId="22" fillId="8" borderId="30" xfId="1" applyFont="1" applyFill="1" applyBorder="1" applyAlignment="1">
      <alignment horizontal="justify" vertical="center"/>
    </xf>
    <xf numFmtId="3" fontId="38" fillId="2" borderId="1" xfId="1" applyNumberFormat="1" applyFont="1" applyFill="1" applyBorder="1" applyAlignment="1">
      <alignment horizontal="center" vertical="center" wrapText="1"/>
    </xf>
    <xf numFmtId="3" fontId="39" fillId="9" borderId="1" xfId="1" applyNumberFormat="1" applyFont="1" applyFill="1" applyBorder="1" applyAlignment="1" applyProtection="1">
      <alignment horizontal="right" vertical="center" wrapText="1" indent="2"/>
      <protection locked="0"/>
    </xf>
    <xf numFmtId="3" fontId="39" fillId="2" borderId="1" xfId="1" applyNumberFormat="1" applyFont="1" applyFill="1" applyBorder="1" applyAlignment="1">
      <alignment horizontal="center" vertical="center" wrapText="1"/>
    </xf>
    <xf numFmtId="0" fontId="38" fillId="2" borderId="19" xfId="1" applyFont="1" applyFill="1" applyBorder="1" applyAlignment="1">
      <alignment horizontal="left" vertical="center" wrapText="1"/>
    </xf>
    <xf numFmtId="0" fontId="38" fillId="9" borderId="19" xfId="1" applyFont="1" applyFill="1" applyBorder="1" applyAlignment="1" applyProtection="1">
      <alignment horizontal="left" vertical="center" wrapText="1"/>
      <protection locked="0"/>
    </xf>
    <xf numFmtId="0" fontId="28" fillId="6" borderId="15" xfId="1" applyFont="1" applyFill="1" applyBorder="1" applyAlignment="1" applyProtection="1">
      <alignment horizontal="center" vertical="center"/>
      <protection hidden="1"/>
    </xf>
    <xf numFmtId="0" fontId="28" fillId="6" borderId="16" xfId="1" applyFont="1" applyFill="1" applyBorder="1" applyAlignment="1" applyProtection="1">
      <alignment horizontal="center" vertical="center"/>
      <protection hidden="1"/>
    </xf>
    <xf numFmtId="3" fontId="28" fillId="6" borderId="21" xfId="1" applyNumberFormat="1" applyFont="1" applyFill="1" applyBorder="1" applyAlignment="1" applyProtection="1">
      <alignment horizontal="center" vertical="center" wrapText="1"/>
      <protection hidden="1"/>
    </xf>
    <xf numFmtId="3" fontId="28" fillId="6" borderId="22" xfId="1" applyNumberFormat="1" applyFont="1" applyFill="1" applyBorder="1" applyAlignment="1" applyProtection="1">
      <alignment horizontal="center" vertical="center" wrapText="1"/>
      <protection hidden="1"/>
    </xf>
    <xf numFmtId="3" fontId="28" fillId="6" borderId="23" xfId="1" applyNumberFormat="1" applyFont="1" applyFill="1" applyBorder="1" applyAlignment="1" applyProtection="1">
      <alignment horizontal="center" vertical="center" wrapText="1"/>
      <protection hidden="1"/>
    </xf>
    <xf numFmtId="0" fontId="23" fillId="0" borderId="0" xfId="1" applyFont="1" applyProtection="1">
      <protection hidden="1"/>
    </xf>
    <xf numFmtId="0" fontId="10" fillId="5" borderId="2" xfId="1" quotePrefix="1" applyFont="1" applyFill="1" applyBorder="1" applyAlignment="1" applyProtection="1">
      <alignment horizontal="center" vertical="center"/>
      <protection hidden="1"/>
    </xf>
    <xf numFmtId="0" fontId="10" fillId="5" borderId="1" xfId="1" applyFont="1" applyFill="1" applyBorder="1" applyAlignment="1" applyProtection="1">
      <alignment vertical="center" wrapText="1"/>
      <protection hidden="1"/>
    </xf>
    <xf numFmtId="0" fontId="8" fillId="5" borderId="1" xfId="1" applyFont="1" applyFill="1" applyBorder="1" applyAlignment="1" applyProtection="1">
      <alignment horizontal="center" vertical="center"/>
      <protection hidden="1"/>
    </xf>
    <xf numFmtId="3" fontId="8" fillId="5" borderId="1" xfId="1" applyNumberFormat="1" applyFont="1" applyFill="1" applyBorder="1" applyAlignment="1" applyProtection="1">
      <alignment horizontal="center" vertical="center"/>
      <protection hidden="1"/>
    </xf>
    <xf numFmtId="3" fontId="8" fillId="5" borderId="1" xfId="1" applyNumberFormat="1" applyFont="1" applyFill="1" applyBorder="1" applyAlignment="1" applyProtection="1">
      <alignment horizontal="right" vertical="center" indent="2"/>
      <protection hidden="1"/>
    </xf>
    <xf numFmtId="0" fontId="9" fillId="0" borderId="0" xfId="0" applyFont="1" applyProtection="1">
      <protection hidden="1"/>
    </xf>
    <xf numFmtId="0" fontId="8" fillId="0" borderId="2" xfId="1" applyFont="1" applyBorder="1" applyAlignment="1" applyProtection="1">
      <alignment horizontal="center" vertical="center"/>
      <protection hidden="1"/>
    </xf>
    <xf numFmtId="0" fontId="8" fillId="0" borderId="1" xfId="1" applyFont="1" applyBorder="1" applyAlignment="1" applyProtection="1">
      <alignment vertical="center" wrapText="1"/>
      <protection hidden="1"/>
    </xf>
    <xf numFmtId="0" fontId="8" fillId="0" borderId="1" xfId="1" applyFont="1" applyBorder="1" applyAlignment="1" applyProtection="1">
      <alignment horizontal="center" vertical="center"/>
      <protection hidden="1"/>
    </xf>
    <xf numFmtId="3" fontId="8" fillId="0" borderId="1" xfId="1" applyNumberFormat="1" applyFont="1" applyBorder="1" applyAlignment="1" applyProtection="1">
      <alignment horizontal="center" vertical="center"/>
      <protection hidden="1"/>
    </xf>
    <xf numFmtId="3" fontId="29" fillId="5" borderId="1" xfId="1" applyNumberFormat="1" applyFont="1" applyFill="1" applyBorder="1" applyAlignment="1" applyProtection="1">
      <alignment horizontal="right" vertical="center" wrapText="1" indent="2"/>
      <protection hidden="1"/>
    </xf>
    <xf numFmtId="3" fontId="26" fillId="0" borderId="1" xfId="1" applyNumberFormat="1" applyFont="1" applyBorder="1" applyAlignment="1" applyProtection="1">
      <alignment horizontal="right" vertical="center" wrapText="1" indent="2"/>
      <protection hidden="1"/>
    </xf>
    <xf numFmtId="0" fontId="8" fillId="0" borderId="2" xfId="1" quotePrefix="1" applyFont="1" applyBorder="1" applyAlignment="1" applyProtection="1">
      <alignment horizontal="center" vertical="center"/>
      <protection hidden="1"/>
    </xf>
    <xf numFmtId="0" fontId="8" fillId="0" borderId="1" xfId="0" applyFont="1" applyBorder="1" applyAlignment="1" applyProtection="1">
      <alignment wrapText="1"/>
      <protection hidden="1"/>
    </xf>
    <xf numFmtId="3" fontId="10" fillId="0" borderId="4" xfId="1" applyNumberFormat="1" applyFont="1" applyBorder="1" applyAlignment="1" applyProtection="1">
      <alignment horizontal="right" vertical="center" indent="3"/>
      <protection hidden="1"/>
    </xf>
    <xf numFmtId="0" fontId="8" fillId="0" borderId="1" xfId="0" applyFont="1" applyBorder="1" applyAlignment="1" applyProtection="1">
      <alignment vertical="center" wrapText="1"/>
      <protection hidden="1"/>
    </xf>
    <xf numFmtId="0" fontId="8" fillId="0" borderId="1" xfId="1" applyFont="1" applyBorder="1" applyAlignment="1" applyProtection="1">
      <alignment horizontal="left" vertical="center" wrapText="1"/>
      <protection hidden="1"/>
    </xf>
    <xf numFmtId="164" fontId="8" fillId="0" borderId="1" xfId="1" applyNumberFormat="1" applyFont="1" applyBorder="1" applyAlignment="1" applyProtection="1">
      <alignment horizontal="center" vertical="center"/>
      <protection hidden="1"/>
    </xf>
    <xf numFmtId="0" fontId="8" fillId="4" borderId="1" xfId="1" applyFont="1" applyFill="1" applyBorder="1" applyAlignment="1" applyProtection="1">
      <alignment vertical="center" wrapText="1"/>
      <protection hidden="1"/>
    </xf>
    <xf numFmtId="0" fontId="8" fillId="4" borderId="1" xfId="1" applyFont="1" applyFill="1" applyBorder="1" applyAlignment="1" applyProtection="1">
      <alignment horizontal="center" vertical="center"/>
      <protection hidden="1"/>
    </xf>
    <xf numFmtId="0" fontId="10" fillId="5" borderId="2" xfId="1" applyFont="1" applyFill="1" applyBorder="1" applyAlignment="1" applyProtection="1">
      <alignment horizontal="center" vertical="center"/>
      <protection hidden="1"/>
    </xf>
    <xf numFmtId="0" fontId="8" fillId="3" borderId="1" xfId="1" applyFont="1" applyFill="1" applyBorder="1" applyAlignment="1" applyProtection="1">
      <alignment vertical="center" wrapText="1"/>
      <protection hidden="1"/>
    </xf>
    <xf numFmtId="0" fontId="8" fillId="3" borderId="1" xfId="1" applyFont="1" applyFill="1" applyBorder="1" applyAlignment="1" applyProtection="1">
      <alignment horizontal="center" vertical="center"/>
      <protection hidden="1"/>
    </xf>
    <xf numFmtId="3" fontId="8" fillId="3" borderId="1" xfId="1" applyNumberFormat="1" applyFont="1" applyFill="1" applyBorder="1" applyAlignment="1" applyProtection="1">
      <alignment horizontal="right" vertical="center" indent="2"/>
      <protection hidden="1"/>
    </xf>
    <xf numFmtId="0" fontId="8" fillId="0" borderId="1" xfId="2" applyFont="1" applyBorder="1" applyAlignment="1" applyProtection="1">
      <alignment horizontal="left" vertical="center" wrapText="1"/>
      <protection hidden="1"/>
    </xf>
    <xf numFmtId="3" fontId="30" fillId="6" borderId="24" xfId="1" applyNumberFormat="1" applyFont="1" applyFill="1" applyBorder="1" applyAlignment="1" applyProtection="1">
      <alignment horizontal="center" vertical="center"/>
      <protection hidden="1"/>
    </xf>
    <xf numFmtId="3" fontId="30" fillId="6" borderId="25" xfId="1" applyNumberFormat="1" applyFont="1" applyFill="1" applyBorder="1" applyAlignment="1" applyProtection="1">
      <alignment horizontal="center" vertical="center"/>
      <protection hidden="1"/>
    </xf>
    <xf numFmtId="3" fontId="30" fillId="6" borderId="20" xfId="1" applyNumberFormat="1" applyFont="1" applyFill="1" applyBorder="1" applyAlignment="1" applyProtection="1">
      <alignment horizontal="right" vertical="center" indent="3"/>
      <protection hidden="1"/>
    </xf>
    <xf numFmtId="0" fontId="31" fillId="0" borderId="0" xfId="1" applyFont="1" applyAlignment="1" applyProtection="1">
      <alignment vertical="center"/>
      <protection hidden="1"/>
    </xf>
    <xf numFmtId="0" fontId="7" fillId="0" borderId="0" xfId="0" applyFont="1" applyProtection="1">
      <protection hidden="1"/>
    </xf>
    <xf numFmtId="0" fontId="7" fillId="0" borderId="0" xfId="0" applyFont="1" applyAlignment="1" applyProtection="1">
      <alignment wrapText="1"/>
      <protection hidden="1"/>
    </xf>
    <xf numFmtId="0" fontId="8" fillId="0" borderId="0" xfId="0" applyFont="1" applyProtection="1">
      <protection hidden="1"/>
    </xf>
    <xf numFmtId="3" fontId="7" fillId="0" borderId="0" xfId="0" applyNumberFormat="1" applyFont="1" applyProtection="1">
      <protection hidden="1"/>
    </xf>
    <xf numFmtId="165" fontId="7" fillId="0" borderId="0" xfId="0" applyNumberFormat="1" applyFont="1" applyProtection="1">
      <protection hidden="1"/>
    </xf>
    <xf numFmtId="0" fontId="10" fillId="2" borderId="2" xfId="1" applyFont="1" applyFill="1" applyBorder="1" applyAlignment="1" applyProtection="1">
      <alignment horizontal="center" vertical="center"/>
      <protection hidden="1"/>
    </xf>
    <xf numFmtId="0" fontId="10" fillId="2" borderId="1" xfId="1" applyFont="1" applyFill="1" applyBorder="1" applyAlignment="1" applyProtection="1">
      <alignment vertical="center" wrapText="1"/>
      <protection hidden="1"/>
    </xf>
    <xf numFmtId="0" fontId="8" fillId="2" borderId="1" xfId="1" applyFont="1" applyFill="1" applyBorder="1" applyAlignment="1" applyProtection="1">
      <alignment horizontal="center" vertical="center"/>
      <protection hidden="1"/>
    </xf>
    <xf numFmtId="3" fontId="8" fillId="2" borderId="1" xfId="1" applyNumberFormat="1" applyFont="1" applyFill="1" applyBorder="1" applyAlignment="1" applyProtection="1">
      <alignment horizontal="center" vertical="center" wrapText="1"/>
      <protection hidden="1"/>
    </xf>
    <xf numFmtId="3" fontId="8" fillId="0" borderId="1" xfId="1" applyNumberFormat="1" applyFont="1" applyBorder="1" applyAlignment="1" applyProtection="1">
      <alignment horizontal="right" vertical="center" wrapText="1" indent="2"/>
      <protection hidden="1"/>
    </xf>
    <xf numFmtId="0" fontId="10" fillId="5" borderId="1" xfId="1" applyFont="1" applyFill="1" applyBorder="1" applyAlignment="1" applyProtection="1">
      <alignment vertical="center"/>
      <protection hidden="1"/>
    </xf>
    <xf numFmtId="3" fontId="8" fillId="0" borderId="1" xfId="1" applyNumberFormat="1" applyFont="1" applyBorder="1" applyAlignment="1" applyProtection="1">
      <alignment horizontal="right" vertical="center" indent="2"/>
      <protection hidden="1"/>
    </xf>
    <xf numFmtId="0" fontId="8" fillId="0" borderId="1" xfId="1" applyFont="1" applyBorder="1" applyAlignment="1" applyProtection="1">
      <alignment vertical="center"/>
      <protection hidden="1"/>
    </xf>
    <xf numFmtId="0" fontId="8" fillId="4" borderId="1" xfId="1" applyFont="1" applyFill="1" applyBorder="1" applyAlignment="1" applyProtection="1">
      <alignment vertical="center"/>
      <protection hidden="1"/>
    </xf>
    <xf numFmtId="3" fontId="8" fillId="4" borderId="1" xfId="1" applyNumberFormat="1" applyFont="1" applyFill="1" applyBorder="1" applyAlignment="1" applyProtection="1">
      <alignment horizontal="right" vertical="center" indent="2"/>
      <protection hidden="1"/>
    </xf>
    <xf numFmtId="0" fontId="23" fillId="0" borderId="0" xfId="6" applyFont="1" applyProtection="1">
      <protection hidden="1"/>
    </xf>
    <xf numFmtId="167" fontId="34" fillId="6" borderId="11" xfId="5" applyFont="1" applyFill="1" applyBorder="1" applyAlignment="1" applyProtection="1">
      <alignment horizontal="center" vertical="center" wrapText="1"/>
      <protection hidden="1"/>
    </xf>
    <xf numFmtId="168" fontId="34" fillId="6" borderId="13" xfId="5" applyNumberFormat="1" applyFont="1" applyFill="1" applyBorder="1" applyAlignment="1" applyProtection="1">
      <alignment horizontal="center" vertical="center" wrapText="1"/>
      <protection hidden="1"/>
    </xf>
    <xf numFmtId="0" fontId="35" fillId="0" borderId="0" xfId="6" applyFont="1" applyProtection="1">
      <protection hidden="1"/>
    </xf>
    <xf numFmtId="0" fontId="36" fillId="10" borderId="26" xfId="5" applyNumberFormat="1" applyFont="1" applyFill="1" applyBorder="1" applyAlignment="1" applyProtection="1">
      <alignment horizontal="center" vertical="center" wrapText="1"/>
      <protection hidden="1"/>
    </xf>
    <xf numFmtId="167" fontId="36" fillId="10" borderId="27" xfId="5" applyFont="1" applyFill="1" applyBorder="1" applyAlignment="1" applyProtection="1">
      <alignment vertical="center" wrapText="1"/>
      <protection hidden="1"/>
    </xf>
    <xf numFmtId="167" fontId="8" fillId="10" borderId="27" xfId="5" applyFont="1" applyFill="1" applyBorder="1" applyAlignment="1" applyProtection="1">
      <alignment vertical="center" wrapText="1"/>
      <protection hidden="1"/>
    </xf>
    <xf numFmtId="167" fontId="36" fillId="10" borderId="29" xfId="5" applyFont="1" applyFill="1" applyBorder="1" applyAlignment="1" applyProtection="1">
      <alignment vertical="center" wrapText="1"/>
      <protection hidden="1"/>
    </xf>
    <xf numFmtId="0" fontId="37" fillId="0" borderId="0" xfId="6" applyFont="1" applyProtection="1">
      <protection hidden="1"/>
    </xf>
    <xf numFmtId="0" fontId="37" fillId="0" borderId="0" xfId="1" applyFont="1" applyProtection="1">
      <protection hidden="1"/>
    </xf>
    <xf numFmtId="0" fontId="36" fillId="10" borderId="0" xfId="5" applyNumberFormat="1" applyFont="1" applyFill="1" applyBorder="1" applyAlignment="1" applyProtection="1">
      <alignment horizontal="center" vertical="center" wrapText="1"/>
      <protection hidden="1"/>
    </xf>
    <xf numFmtId="167" fontId="36" fillId="10" borderId="0" xfId="5" applyFont="1" applyFill="1" applyBorder="1" applyAlignment="1" applyProtection="1">
      <alignment vertical="center" wrapText="1"/>
      <protection hidden="1"/>
    </xf>
    <xf numFmtId="167" fontId="8" fillId="10" borderId="0" xfId="5" applyFont="1" applyFill="1" applyBorder="1" applyAlignment="1" applyProtection="1">
      <alignment vertical="center" wrapText="1"/>
      <protection hidden="1"/>
    </xf>
    <xf numFmtId="0" fontId="31" fillId="0" borderId="0" xfId="6" applyFont="1" applyAlignment="1" applyProtection="1">
      <alignment horizontal="left" vertical="center"/>
      <protection hidden="1"/>
    </xf>
    <xf numFmtId="0" fontId="37" fillId="0" borderId="0" xfId="6" applyFont="1" applyAlignment="1" applyProtection="1">
      <alignment horizontal="left" vertical="center"/>
      <protection hidden="1"/>
    </xf>
    <xf numFmtId="0" fontId="41" fillId="0" borderId="1" xfId="1" applyFont="1" applyBorder="1" applyAlignment="1">
      <alignment vertical="center" wrapText="1"/>
    </xf>
    <xf numFmtId="0" fontId="41" fillId="0" borderId="1" xfId="1" applyFont="1" applyBorder="1" applyAlignment="1" applyProtection="1">
      <alignment vertical="center" wrapText="1"/>
      <protection hidden="1"/>
    </xf>
    <xf numFmtId="0" fontId="12" fillId="6" borderId="0" xfId="1" applyFont="1" applyFill="1" applyAlignment="1">
      <alignment horizontal="center" vertical="center"/>
    </xf>
    <xf numFmtId="0" fontId="22" fillId="8" borderId="42" xfId="1" quotePrefix="1" applyFont="1" applyFill="1" applyBorder="1" applyAlignment="1">
      <alignment horizontal="center" vertical="center" wrapText="1"/>
    </xf>
    <xf numFmtId="0" fontId="22" fillId="8" borderId="8" xfId="1" quotePrefix="1" applyFont="1" applyFill="1" applyBorder="1" applyAlignment="1">
      <alignment horizontal="center" vertical="center" wrapText="1"/>
    </xf>
    <xf numFmtId="0" fontId="22" fillId="8" borderId="1" xfId="1" applyFont="1" applyFill="1" applyBorder="1" applyAlignment="1">
      <alignment horizontal="left" vertical="center" wrapText="1"/>
    </xf>
    <xf numFmtId="0" fontId="21" fillId="8" borderId="1" xfId="1" applyFont="1" applyFill="1" applyBorder="1" applyAlignment="1">
      <alignment horizontal="left" vertical="center" wrapText="1"/>
    </xf>
    <xf numFmtId="0" fontId="21" fillId="8" borderId="1" xfId="1" applyFont="1" applyFill="1" applyBorder="1" applyAlignment="1">
      <alignment horizontal="left" vertical="center"/>
    </xf>
    <xf numFmtId="0" fontId="22" fillId="8" borderId="7" xfId="1" applyFont="1" applyFill="1" applyBorder="1" applyAlignment="1">
      <alignment horizontal="left" vertical="center" wrapText="1"/>
    </xf>
    <xf numFmtId="0" fontId="21" fillId="8" borderId="7" xfId="1" applyFont="1" applyFill="1" applyBorder="1" applyAlignment="1">
      <alignment horizontal="left" vertical="center" wrapText="1"/>
    </xf>
    <xf numFmtId="0" fontId="21" fillId="8" borderId="7" xfId="1" applyFont="1" applyFill="1" applyBorder="1" applyAlignment="1">
      <alignment horizontal="left" vertical="center"/>
    </xf>
    <xf numFmtId="0" fontId="21" fillId="8" borderId="2" xfId="1" applyFont="1" applyFill="1" applyBorder="1" applyAlignment="1">
      <alignment horizontal="justify" vertical="center" wrapText="1"/>
    </xf>
    <xf numFmtId="0" fontId="21" fillId="8" borderId="6" xfId="1" applyFont="1" applyFill="1" applyBorder="1" applyAlignment="1">
      <alignment horizontal="justify" vertical="center" wrapText="1"/>
    </xf>
    <xf numFmtId="0" fontId="21" fillId="8" borderId="1" xfId="1" applyFont="1" applyFill="1" applyBorder="1" applyAlignment="1">
      <alignment horizontal="center" vertical="center"/>
    </xf>
    <xf numFmtId="0" fontId="21" fillId="8" borderId="7" xfId="1" applyFont="1" applyFill="1" applyBorder="1" applyAlignment="1">
      <alignment horizontal="center" vertical="center"/>
    </xf>
    <xf numFmtId="0" fontId="22" fillId="8" borderId="1" xfId="1" applyFont="1" applyFill="1" applyBorder="1" applyAlignment="1">
      <alignment horizontal="center" vertical="center" wrapText="1"/>
    </xf>
    <xf numFmtId="0" fontId="22" fillId="8" borderId="7" xfId="1" applyFont="1" applyFill="1" applyBorder="1" applyAlignment="1">
      <alignment horizontal="center" vertical="center" wrapText="1"/>
    </xf>
    <xf numFmtId="0" fontId="30" fillId="6" borderId="43" xfId="1" applyFont="1" applyFill="1" applyBorder="1" applyAlignment="1" applyProtection="1">
      <alignment horizontal="center" vertical="center"/>
      <protection hidden="1"/>
    </xf>
    <xf numFmtId="0" fontId="30" fillId="6" borderId="25" xfId="1" applyFont="1" applyFill="1" applyBorder="1" applyAlignment="1" applyProtection="1">
      <alignment horizontal="center" vertical="center"/>
      <protection hidden="1"/>
    </xf>
    <xf numFmtId="0" fontId="30" fillId="6" borderId="44" xfId="1" applyFont="1" applyFill="1" applyBorder="1" applyAlignment="1" applyProtection="1">
      <alignment horizontal="center" vertical="center"/>
      <protection hidden="1"/>
    </xf>
    <xf numFmtId="3" fontId="10" fillId="0" borderId="3" xfId="1" applyNumberFormat="1" applyFont="1" applyBorder="1" applyAlignment="1" applyProtection="1">
      <alignment horizontal="right" vertical="center" indent="3"/>
      <protection hidden="1"/>
    </xf>
    <xf numFmtId="3" fontId="10" fillId="0" borderId="4" xfId="1" applyNumberFormat="1" applyFont="1" applyBorder="1" applyAlignment="1" applyProtection="1">
      <alignment horizontal="right" vertical="center" indent="3"/>
      <protection hidden="1"/>
    </xf>
    <xf numFmtId="3" fontId="10" fillId="0" borderId="5" xfId="1" applyNumberFormat="1" applyFont="1" applyBorder="1" applyAlignment="1" applyProtection="1">
      <alignment horizontal="right" vertical="center" indent="3"/>
      <protection hidden="1"/>
    </xf>
    <xf numFmtId="3" fontId="10" fillId="0" borderId="3" xfId="1" applyNumberFormat="1" applyFont="1" applyBorder="1" applyAlignment="1" applyProtection="1">
      <alignment horizontal="center" vertical="center"/>
      <protection hidden="1"/>
    </xf>
    <xf numFmtId="3" fontId="10" fillId="0" borderId="4" xfId="1" applyNumberFormat="1" applyFont="1" applyBorder="1" applyAlignment="1" applyProtection="1">
      <alignment horizontal="center" vertical="center"/>
      <protection hidden="1"/>
    </xf>
    <xf numFmtId="3" fontId="10" fillId="0" borderId="5" xfId="1" applyNumberFormat="1" applyFont="1" applyBorder="1" applyAlignment="1" applyProtection="1">
      <alignment horizontal="center" vertical="center"/>
      <protection hidden="1"/>
    </xf>
    <xf numFmtId="3" fontId="10" fillId="0" borderId="3" xfId="1" applyNumberFormat="1" applyFont="1" applyBorder="1" applyAlignment="1" applyProtection="1">
      <alignment horizontal="right" vertical="center" wrapText="1" indent="3"/>
      <protection hidden="1"/>
    </xf>
    <xf numFmtId="3" fontId="10" fillId="0" borderId="4" xfId="1" applyNumberFormat="1" applyFont="1" applyBorder="1" applyAlignment="1" applyProtection="1">
      <alignment horizontal="right" vertical="center" wrapText="1" indent="3"/>
      <protection hidden="1"/>
    </xf>
    <xf numFmtId="0" fontId="40" fillId="9" borderId="31" xfId="6" applyFont="1" applyFill="1" applyBorder="1" applyAlignment="1" applyProtection="1">
      <alignment horizontal="left" vertical="center" wrapText="1"/>
      <protection locked="0"/>
    </xf>
    <xf numFmtId="0" fontId="40" fillId="9" borderId="32" xfId="6" applyFont="1" applyFill="1" applyBorder="1" applyAlignment="1" applyProtection="1">
      <alignment horizontal="left" vertical="center" wrapText="1"/>
      <protection locked="0"/>
    </xf>
    <xf numFmtId="0" fontId="40" fillId="9" borderId="33" xfId="6" applyFont="1" applyFill="1" applyBorder="1" applyAlignment="1" applyProtection="1">
      <alignment horizontal="left" vertical="center" wrapText="1"/>
      <protection locked="0"/>
    </xf>
    <xf numFmtId="0" fontId="40" fillId="9" borderId="34" xfId="6" applyFont="1" applyFill="1" applyBorder="1" applyAlignment="1" applyProtection="1">
      <alignment horizontal="left" vertical="center" wrapText="1"/>
      <protection locked="0"/>
    </xf>
    <xf numFmtId="0" fontId="40" fillId="9" borderId="0" xfId="6" applyFont="1" applyFill="1" applyAlignment="1" applyProtection="1">
      <alignment horizontal="left" vertical="center" wrapText="1"/>
      <protection locked="0"/>
    </xf>
    <xf numFmtId="0" fontId="40" fillId="9" borderId="35" xfId="6" applyFont="1" applyFill="1" applyBorder="1" applyAlignment="1" applyProtection="1">
      <alignment horizontal="left" vertical="center" wrapText="1"/>
      <protection locked="0"/>
    </xf>
    <xf numFmtId="0" fontId="40" fillId="9" borderId="22" xfId="6" applyFont="1" applyFill="1" applyBorder="1" applyAlignment="1" applyProtection="1">
      <alignment horizontal="left" vertical="center" wrapText="1"/>
      <protection locked="0"/>
    </xf>
    <xf numFmtId="0" fontId="40" fillId="9" borderId="36" xfId="6" applyFont="1" applyFill="1" applyBorder="1" applyAlignment="1" applyProtection="1">
      <alignment horizontal="left" vertical="center" wrapText="1"/>
      <protection locked="0"/>
    </xf>
    <xf numFmtId="0" fontId="40" fillId="9" borderId="37" xfId="6" applyFont="1" applyFill="1" applyBorder="1" applyAlignment="1" applyProtection="1">
      <alignment horizontal="left" vertical="center" wrapText="1"/>
      <protection locked="0"/>
    </xf>
    <xf numFmtId="167" fontId="34" fillId="6" borderId="28" xfId="5" applyFont="1" applyFill="1" applyBorder="1" applyAlignment="1" applyProtection="1">
      <alignment horizontal="center" vertical="center" wrapText="1"/>
      <protection hidden="1"/>
    </xf>
    <xf numFmtId="167" fontId="34" fillId="6" borderId="45" xfId="5" applyFont="1" applyFill="1" applyBorder="1" applyAlignment="1" applyProtection="1">
      <alignment horizontal="center" vertical="center" wrapText="1"/>
      <protection hidden="1"/>
    </xf>
    <xf numFmtId="167" fontId="33" fillId="10" borderId="0" xfId="5" applyFont="1" applyFill="1" applyAlignment="1" applyProtection="1">
      <alignment horizontal="center" vertical="center" wrapText="1"/>
      <protection hidden="1"/>
    </xf>
  </cellXfs>
  <cellStyles count="7">
    <cellStyle name="Comma [0] 2" xfId="4" xr:uid="{2503401E-78B6-4DA9-8240-D33F73D47C98}"/>
    <cellStyle name="Hyperlink 2" xfId="3" xr:uid="{162742A3-E15A-470C-A555-2AF094814EC3}"/>
    <cellStyle name="Milliers 10 2" xfId="5" xr:uid="{D147B8D7-AB09-450E-A594-DCFCF88C38DF}"/>
    <cellStyle name="Normal" xfId="0" builtinId="0"/>
    <cellStyle name="Normal 11" xfId="2" xr:uid="{AA5E7EDE-6A9F-4F21-B2F0-57B29C4F0E96}"/>
    <cellStyle name="Normal 2" xfId="6" xr:uid="{44976974-B00C-4B1B-BAA4-F90D1756D016}"/>
    <cellStyle name="Normal 3" xfId="1" xr:uid="{46FB76A4-FA13-4D7A-862E-1B81A09AF6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18" Type="http://schemas.openxmlformats.org/officeDocument/2006/relationships/customXml" Target="../customXml/item6.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026/UNICEF/Phase%202/DOSSIER%20WORODOUGOU%20APD%20VP/EXCEL/BESOINS%20EN%20EAUX%20APD%20UNICEF%20Phase%202_2026.xlsx" TargetMode="External"/><Relationship Id="rId2" Type="http://schemas.openxmlformats.org/officeDocument/2006/relationships/externalLinkPath" Target="file:///D:\2026\UNICEF\Phase%202\DOSSIER%20WORODOUGOU%20APD%20VP\EXCEL\BESOINS%20EN%20EAUX%20APD%20UNICEF%20Phase%202_2026.xlsx" TargetMode="External"/><Relationship Id="rId1" Type="http://schemas.openxmlformats.org/officeDocument/2006/relationships/externalLinkPath" Target="/2026/UNICEF/Phase%202/DOSSIER%20WORODOUGOU%20APD%20VP/EXCEL/BESOINS%20EN%20EAUX%20APD%20UNICEF%20Phase%202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entre 1"/>
      <sheetName val="Centre 2"/>
    </sheetNames>
    <sheetDataSet>
      <sheetData sheetId="0">
        <row r="57">
          <cell r="C57">
            <v>10</v>
          </cell>
        </row>
      </sheetData>
      <sheetData sheetId="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ivcprocurement@unicef.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7B444-D9F3-49ED-8B6E-AEB699E68439}">
  <dimension ref="A1:IV8"/>
  <sheetViews>
    <sheetView workbookViewId="0">
      <selection activeCell="B4" sqref="B4"/>
    </sheetView>
  </sheetViews>
  <sheetFormatPr defaultRowHeight="16.5" x14ac:dyDescent="0.45"/>
  <cols>
    <col min="1" max="1" width="9" style="17"/>
    <col min="2" max="2" width="130.33203125" style="17" customWidth="1"/>
    <col min="3" max="3" width="46" style="17" customWidth="1"/>
    <col min="4" max="257" width="9" style="17"/>
    <col min="258" max="258" width="130.33203125" style="17" customWidth="1"/>
    <col min="259" max="259" width="46" style="17" customWidth="1"/>
    <col min="260" max="513" width="9" style="17"/>
    <col min="514" max="514" width="130.33203125" style="17" customWidth="1"/>
    <col min="515" max="515" width="46" style="17" customWidth="1"/>
    <col min="516" max="769" width="9" style="17"/>
    <col min="770" max="770" width="130.33203125" style="17" customWidth="1"/>
    <col min="771" max="771" width="46" style="17" customWidth="1"/>
    <col min="772" max="1025" width="9" style="17"/>
    <col min="1026" max="1026" width="130.33203125" style="17" customWidth="1"/>
    <col min="1027" max="1027" width="46" style="17" customWidth="1"/>
    <col min="1028" max="1281" width="9" style="17"/>
    <col min="1282" max="1282" width="130.33203125" style="17" customWidth="1"/>
    <col min="1283" max="1283" width="46" style="17" customWidth="1"/>
    <col min="1284" max="1537" width="9" style="17"/>
    <col min="1538" max="1538" width="130.33203125" style="17" customWidth="1"/>
    <col min="1539" max="1539" width="46" style="17" customWidth="1"/>
    <col min="1540" max="1793" width="9" style="17"/>
    <col min="1794" max="1794" width="130.33203125" style="17" customWidth="1"/>
    <col min="1795" max="1795" width="46" style="17" customWidth="1"/>
    <col min="1796" max="2049" width="9" style="17"/>
    <col min="2050" max="2050" width="130.33203125" style="17" customWidth="1"/>
    <col min="2051" max="2051" width="46" style="17" customWidth="1"/>
    <col min="2052" max="2305" width="9" style="17"/>
    <col min="2306" max="2306" width="130.33203125" style="17" customWidth="1"/>
    <col min="2307" max="2307" width="46" style="17" customWidth="1"/>
    <col min="2308" max="2561" width="9" style="17"/>
    <col min="2562" max="2562" width="130.33203125" style="17" customWidth="1"/>
    <col min="2563" max="2563" width="46" style="17" customWidth="1"/>
    <col min="2564" max="2817" width="9" style="17"/>
    <col min="2818" max="2818" width="130.33203125" style="17" customWidth="1"/>
    <col min="2819" max="2819" width="46" style="17" customWidth="1"/>
    <col min="2820" max="3073" width="9" style="17"/>
    <col min="3074" max="3074" width="130.33203125" style="17" customWidth="1"/>
    <col min="3075" max="3075" width="46" style="17" customWidth="1"/>
    <col min="3076" max="3329" width="9" style="17"/>
    <col min="3330" max="3330" width="130.33203125" style="17" customWidth="1"/>
    <col min="3331" max="3331" width="46" style="17" customWidth="1"/>
    <col min="3332" max="3585" width="9" style="17"/>
    <col min="3586" max="3586" width="130.33203125" style="17" customWidth="1"/>
    <col min="3587" max="3587" width="46" style="17" customWidth="1"/>
    <col min="3588" max="3841" width="9" style="17"/>
    <col min="3842" max="3842" width="130.33203125" style="17" customWidth="1"/>
    <col min="3843" max="3843" width="46" style="17" customWidth="1"/>
    <col min="3844" max="4097" width="9" style="17"/>
    <col min="4098" max="4098" width="130.33203125" style="17" customWidth="1"/>
    <col min="4099" max="4099" width="46" style="17" customWidth="1"/>
    <col min="4100" max="4353" width="9" style="17"/>
    <col min="4354" max="4354" width="130.33203125" style="17" customWidth="1"/>
    <col min="4355" max="4355" width="46" style="17" customWidth="1"/>
    <col min="4356" max="4609" width="9" style="17"/>
    <col min="4610" max="4610" width="130.33203125" style="17" customWidth="1"/>
    <col min="4611" max="4611" width="46" style="17" customWidth="1"/>
    <col min="4612" max="4865" width="9" style="17"/>
    <col min="4866" max="4866" width="130.33203125" style="17" customWidth="1"/>
    <col min="4867" max="4867" width="46" style="17" customWidth="1"/>
    <col min="4868" max="5121" width="9" style="17"/>
    <col min="5122" max="5122" width="130.33203125" style="17" customWidth="1"/>
    <col min="5123" max="5123" width="46" style="17" customWidth="1"/>
    <col min="5124" max="5377" width="9" style="17"/>
    <col min="5378" max="5378" width="130.33203125" style="17" customWidth="1"/>
    <col min="5379" max="5379" width="46" style="17" customWidth="1"/>
    <col min="5380" max="5633" width="9" style="17"/>
    <col min="5634" max="5634" width="130.33203125" style="17" customWidth="1"/>
    <col min="5635" max="5635" width="46" style="17" customWidth="1"/>
    <col min="5636" max="5889" width="9" style="17"/>
    <col min="5890" max="5890" width="130.33203125" style="17" customWidth="1"/>
    <col min="5891" max="5891" width="46" style="17" customWidth="1"/>
    <col min="5892" max="6145" width="9" style="17"/>
    <col min="6146" max="6146" width="130.33203125" style="17" customWidth="1"/>
    <col min="6147" max="6147" width="46" style="17" customWidth="1"/>
    <col min="6148" max="6401" width="9" style="17"/>
    <col min="6402" max="6402" width="130.33203125" style="17" customWidth="1"/>
    <col min="6403" max="6403" width="46" style="17" customWidth="1"/>
    <col min="6404" max="6657" width="9" style="17"/>
    <col min="6658" max="6658" width="130.33203125" style="17" customWidth="1"/>
    <col min="6659" max="6659" width="46" style="17" customWidth="1"/>
    <col min="6660" max="6913" width="9" style="17"/>
    <col min="6914" max="6914" width="130.33203125" style="17" customWidth="1"/>
    <col min="6915" max="6915" width="46" style="17" customWidth="1"/>
    <col min="6916" max="7169" width="9" style="17"/>
    <col min="7170" max="7170" width="130.33203125" style="17" customWidth="1"/>
    <col min="7171" max="7171" width="46" style="17" customWidth="1"/>
    <col min="7172" max="7425" width="9" style="17"/>
    <col min="7426" max="7426" width="130.33203125" style="17" customWidth="1"/>
    <col min="7427" max="7427" width="46" style="17" customWidth="1"/>
    <col min="7428" max="7681" width="9" style="17"/>
    <col min="7682" max="7682" width="130.33203125" style="17" customWidth="1"/>
    <col min="7683" max="7683" width="46" style="17" customWidth="1"/>
    <col min="7684" max="7937" width="9" style="17"/>
    <col min="7938" max="7938" width="130.33203125" style="17" customWidth="1"/>
    <col min="7939" max="7939" width="46" style="17" customWidth="1"/>
    <col min="7940" max="8193" width="9" style="17"/>
    <col min="8194" max="8194" width="130.33203125" style="17" customWidth="1"/>
    <col min="8195" max="8195" width="46" style="17" customWidth="1"/>
    <col min="8196" max="8449" width="9" style="17"/>
    <col min="8450" max="8450" width="130.33203125" style="17" customWidth="1"/>
    <col min="8451" max="8451" width="46" style="17" customWidth="1"/>
    <col min="8452" max="8705" width="9" style="17"/>
    <col min="8706" max="8706" width="130.33203125" style="17" customWidth="1"/>
    <col min="8707" max="8707" width="46" style="17" customWidth="1"/>
    <col min="8708" max="8961" width="9" style="17"/>
    <col min="8962" max="8962" width="130.33203125" style="17" customWidth="1"/>
    <col min="8963" max="8963" width="46" style="17" customWidth="1"/>
    <col min="8964" max="9217" width="9" style="17"/>
    <col min="9218" max="9218" width="130.33203125" style="17" customWidth="1"/>
    <col min="9219" max="9219" width="46" style="17" customWidth="1"/>
    <col min="9220" max="9473" width="9" style="17"/>
    <col min="9474" max="9474" width="130.33203125" style="17" customWidth="1"/>
    <col min="9475" max="9475" width="46" style="17" customWidth="1"/>
    <col min="9476" max="9729" width="9" style="17"/>
    <col min="9730" max="9730" width="130.33203125" style="17" customWidth="1"/>
    <col min="9731" max="9731" width="46" style="17" customWidth="1"/>
    <col min="9732" max="9985" width="9" style="17"/>
    <col min="9986" max="9986" width="130.33203125" style="17" customWidth="1"/>
    <col min="9987" max="9987" width="46" style="17" customWidth="1"/>
    <col min="9988" max="10241" width="9" style="17"/>
    <col min="10242" max="10242" width="130.33203125" style="17" customWidth="1"/>
    <col min="10243" max="10243" width="46" style="17" customWidth="1"/>
    <col min="10244" max="10497" width="9" style="17"/>
    <col min="10498" max="10498" width="130.33203125" style="17" customWidth="1"/>
    <col min="10499" max="10499" width="46" style="17" customWidth="1"/>
    <col min="10500" max="10753" width="9" style="17"/>
    <col min="10754" max="10754" width="130.33203125" style="17" customWidth="1"/>
    <col min="10755" max="10755" width="46" style="17" customWidth="1"/>
    <col min="10756" max="11009" width="9" style="17"/>
    <col min="11010" max="11010" width="130.33203125" style="17" customWidth="1"/>
    <col min="11011" max="11011" width="46" style="17" customWidth="1"/>
    <col min="11012" max="11265" width="9" style="17"/>
    <col min="11266" max="11266" width="130.33203125" style="17" customWidth="1"/>
    <col min="11267" max="11267" width="46" style="17" customWidth="1"/>
    <col min="11268" max="11521" width="9" style="17"/>
    <col min="11522" max="11522" width="130.33203125" style="17" customWidth="1"/>
    <col min="11523" max="11523" width="46" style="17" customWidth="1"/>
    <col min="11524" max="11777" width="9" style="17"/>
    <col min="11778" max="11778" width="130.33203125" style="17" customWidth="1"/>
    <col min="11779" max="11779" width="46" style="17" customWidth="1"/>
    <col min="11780" max="12033" width="9" style="17"/>
    <col min="12034" max="12034" width="130.33203125" style="17" customWidth="1"/>
    <col min="12035" max="12035" width="46" style="17" customWidth="1"/>
    <col min="12036" max="12289" width="9" style="17"/>
    <col min="12290" max="12290" width="130.33203125" style="17" customWidth="1"/>
    <col min="12291" max="12291" width="46" style="17" customWidth="1"/>
    <col min="12292" max="12545" width="9" style="17"/>
    <col min="12546" max="12546" width="130.33203125" style="17" customWidth="1"/>
    <col min="12547" max="12547" width="46" style="17" customWidth="1"/>
    <col min="12548" max="12801" width="9" style="17"/>
    <col min="12802" max="12802" width="130.33203125" style="17" customWidth="1"/>
    <col min="12803" max="12803" width="46" style="17" customWidth="1"/>
    <col min="12804" max="13057" width="9" style="17"/>
    <col min="13058" max="13058" width="130.33203125" style="17" customWidth="1"/>
    <col min="13059" max="13059" width="46" style="17" customWidth="1"/>
    <col min="13060" max="13313" width="9" style="17"/>
    <col min="13314" max="13314" width="130.33203125" style="17" customWidth="1"/>
    <col min="13315" max="13315" width="46" style="17" customWidth="1"/>
    <col min="13316" max="13569" width="9" style="17"/>
    <col min="13570" max="13570" width="130.33203125" style="17" customWidth="1"/>
    <col min="13571" max="13571" width="46" style="17" customWidth="1"/>
    <col min="13572" max="13825" width="9" style="17"/>
    <col min="13826" max="13826" width="130.33203125" style="17" customWidth="1"/>
    <col min="13827" max="13827" width="46" style="17" customWidth="1"/>
    <col min="13828" max="14081" width="9" style="17"/>
    <col min="14082" max="14082" width="130.33203125" style="17" customWidth="1"/>
    <col min="14083" max="14083" width="46" style="17" customWidth="1"/>
    <col min="14084" max="14337" width="9" style="17"/>
    <col min="14338" max="14338" width="130.33203125" style="17" customWidth="1"/>
    <col min="14339" max="14339" width="46" style="17" customWidth="1"/>
    <col min="14340" max="14593" width="9" style="17"/>
    <col min="14594" max="14594" width="130.33203125" style="17" customWidth="1"/>
    <col min="14595" max="14595" width="46" style="17" customWidth="1"/>
    <col min="14596" max="14849" width="9" style="17"/>
    <col min="14850" max="14850" width="130.33203125" style="17" customWidth="1"/>
    <col min="14851" max="14851" width="46" style="17" customWidth="1"/>
    <col min="14852" max="15105" width="9" style="17"/>
    <col min="15106" max="15106" width="130.33203125" style="17" customWidth="1"/>
    <col min="15107" max="15107" width="46" style="17" customWidth="1"/>
    <col min="15108" max="15361" width="9" style="17"/>
    <col min="15362" max="15362" width="130.33203125" style="17" customWidth="1"/>
    <col min="15363" max="15363" width="46" style="17" customWidth="1"/>
    <col min="15364" max="15617" width="9" style="17"/>
    <col min="15618" max="15618" width="130.33203125" style="17" customWidth="1"/>
    <col min="15619" max="15619" width="46" style="17" customWidth="1"/>
    <col min="15620" max="15873" width="9" style="17"/>
    <col min="15874" max="15874" width="130.33203125" style="17" customWidth="1"/>
    <col min="15875" max="15875" width="46" style="17" customWidth="1"/>
    <col min="15876" max="16129" width="9" style="17"/>
    <col min="16130" max="16130" width="130.33203125" style="17" customWidth="1"/>
    <col min="16131" max="16131" width="46" style="17" customWidth="1"/>
    <col min="16132" max="16384" width="9" style="17"/>
  </cols>
  <sheetData>
    <row r="1" spans="1:256" ht="37.5" x14ac:dyDescent="0.45">
      <c r="A1" s="124" t="s">
        <v>0</v>
      </c>
      <c r="B1" s="124"/>
      <c r="C1" s="124"/>
    </row>
    <row r="3" spans="1:256" ht="30.75" customHeight="1" x14ac:dyDescent="0.45">
      <c r="A3" s="18">
        <v>1</v>
      </c>
      <c r="B3" s="19" t="s">
        <v>1</v>
      </c>
      <c r="C3" s="20"/>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c r="CS3" s="21"/>
      <c r="CT3" s="21"/>
      <c r="CU3" s="21"/>
      <c r="CV3" s="21"/>
      <c r="CW3" s="21"/>
      <c r="CX3" s="21"/>
      <c r="CY3" s="21"/>
      <c r="CZ3" s="21"/>
      <c r="DA3" s="21"/>
      <c r="DB3" s="21"/>
      <c r="DC3" s="21"/>
      <c r="DD3" s="21"/>
      <c r="DE3" s="21"/>
      <c r="DF3" s="21"/>
      <c r="DG3" s="21"/>
      <c r="DH3" s="21"/>
      <c r="DI3" s="21"/>
      <c r="DJ3" s="21"/>
      <c r="DK3" s="21"/>
      <c r="DL3" s="21"/>
      <c r="DM3" s="21"/>
      <c r="DN3" s="21"/>
      <c r="DO3" s="21"/>
      <c r="DP3" s="21"/>
      <c r="DQ3" s="21"/>
      <c r="DR3" s="21"/>
      <c r="DS3" s="21"/>
      <c r="DT3" s="21"/>
      <c r="DU3" s="21"/>
      <c r="DV3" s="21"/>
      <c r="DW3" s="21"/>
      <c r="DX3" s="21"/>
      <c r="DY3" s="21"/>
      <c r="DZ3" s="21"/>
      <c r="EA3" s="21"/>
      <c r="EB3" s="21"/>
      <c r="EC3" s="21"/>
      <c r="ED3" s="21"/>
      <c r="EE3" s="21"/>
      <c r="EF3" s="21"/>
      <c r="EG3" s="21"/>
      <c r="EH3" s="21"/>
      <c r="EI3" s="21"/>
      <c r="EJ3" s="21"/>
      <c r="EK3" s="21"/>
      <c r="EL3" s="21"/>
      <c r="EM3" s="21"/>
      <c r="EN3" s="21"/>
      <c r="EO3" s="21"/>
      <c r="EP3" s="21"/>
      <c r="EQ3" s="21"/>
      <c r="ER3" s="21"/>
      <c r="ES3" s="21"/>
      <c r="ET3" s="21"/>
      <c r="EU3" s="21"/>
      <c r="EV3" s="21"/>
      <c r="EW3" s="21"/>
      <c r="EX3" s="21"/>
      <c r="EY3" s="21"/>
      <c r="EZ3" s="21"/>
      <c r="FA3" s="21"/>
      <c r="FB3" s="21"/>
      <c r="FC3" s="21"/>
      <c r="FD3" s="21"/>
      <c r="FE3" s="21"/>
      <c r="FF3" s="21"/>
      <c r="FG3" s="21"/>
      <c r="FH3" s="21"/>
      <c r="FI3" s="21"/>
      <c r="FJ3" s="21"/>
      <c r="FK3" s="21"/>
      <c r="FL3" s="21"/>
      <c r="FM3" s="21"/>
      <c r="FN3" s="21"/>
      <c r="FO3" s="21"/>
      <c r="FP3" s="21"/>
      <c r="FQ3" s="21"/>
      <c r="FR3" s="21"/>
      <c r="FS3" s="21"/>
      <c r="FT3" s="21"/>
      <c r="FU3" s="21"/>
      <c r="FV3" s="21"/>
      <c r="FW3" s="21"/>
      <c r="FX3" s="21"/>
      <c r="FY3" s="21"/>
      <c r="FZ3" s="21"/>
      <c r="GA3" s="21"/>
      <c r="GB3" s="21"/>
      <c r="GC3" s="21"/>
      <c r="GD3" s="21"/>
      <c r="GE3" s="21"/>
      <c r="GF3" s="21"/>
      <c r="GG3" s="21"/>
      <c r="GH3" s="21"/>
      <c r="GI3" s="21"/>
      <c r="GJ3" s="21"/>
      <c r="GK3" s="21"/>
      <c r="GL3" s="21"/>
      <c r="GM3" s="21"/>
      <c r="GN3" s="21"/>
      <c r="GO3" s="21"/>
      <c r="GP3" s="21"/>
      <c r="GQ3" s="21"/>
      <c r="GR3" s="21"/>
      <c r="GS3" s="21"/>
      <c r="GT3" s="21"/>
      <c r="GU3" s="21"/>
      <c r="GV3" s="21"/>
      <c r="GW3" s="21"/>
      <c r="GX3" s="21"/>
      <c r="GY3" s="21"/>
      <c r="GZ3" s="21"/>
      <c r="HA3" s="21"/>
      <c r="HB3" s="21"/>
      <c r="HC3" s="21"/>
      <c r="HD3" s="21"/>
      <c r="HE3" s="21"/>
      <c r="HF3" s="21"/>
      <c r="HG3" s="21"/>
      <c r="HH3" s="21"/>
      <c r="HI3" s="21"/>
      <c r="HJ3" s="21"/>
      <c r="HK3" s="21"/>
      <c r="HL3" s="21"/>
      <c r="HM3" s="21"/>
      <c r="HN3" s="21"/>
      <c r="HO3" s="21"/>
      <c r="HP3" s="21"/>
      <c r="HQ3" s="21"/>
      <c r="HR3" s="21"/>
      <c r="HS3" s="21"/>
      <c r="HT3" s="21"/>
      <c r="HU3" s="21"/>
      <c r="HV3" s="21"/>
      <c r="HW3" s="21"/>
      <c r="HX3" s="21"/>
      <c r="HY3" s="21"/>
      <c r="HZ3" s="21"/>
      <c r="IA3" s="21"/>
      <c r="IB3" s="21"/>
      <c r="IC3" s="21"/>
      <c r="ID3" s="21"/>
      <c r="IE3" s="21"/>
      <c r="IF3" s="21"/>
      <c r="IG3" s="21"/>
      <c r="IH3" s="21"/>
      <c r="II3" s="21"/>
      <c r="IJ3" s="21"/>
      <c r="IK3" s="21"/>
      <c r="IL3" s="21"/>
      <c r="IM3" s="21"/>
      <c r="IN3" s="21"/>
      <c r="IO3" s="21"/>
      <c r="IP3" s="21"/>
      <c r="IQ3" s="21"/>
      <c r="IR3" s="21"/>
      <c r="IS3" s="21"/>
      <c r="IT3" s="21"/>
      <c r="IU3" s="21"/>
      <c r="IV3" s="21"/>
    </row>
    <row r="4" spans="1:256" ht="30.75" customHeight="1" x14ac:dyDescent="0.45">
      <c r="A4" s="22">
        <v>2</v>
      </c>
      <c r="B4" s="23" t="s">
        <v>2</v>
      </c>
      <c r="C4" s="24"/>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c r="FP4" s="21"/>
      <c r="FQ4" s="21"/>
      <c r="FR4" s="21"/>
      <c r="FS4" s="21"/>
      <c r="FT4" s="21"/>
      <c r="FU4" s="21"/>
      <c r="FV4" s="21"/>
      <c r="FW4" s="21"/>
      <c r="FX4" s="21"/>
      <c r="FY4" s="21"/>
      <c r="FZ4" s="21"/>
      <c r="GA4" s="21"/>
      <c r="GB4" s="21"/>
      <c r="GC4" s="21"/>
      <c r="GD4" s="21"/>
      <c r="GE4" s="21"/>
      <c r="GF4" s="21"/>
      <c r="GG4" s="21"/>
      <c r="GH4" s="21"/>
      <c r="GI4" s="21"/>
      <c r="GJ4" s="21"/>
      <c r="GK4" s="21"/>
      <c r="GL4" s="21"/>
      <c r="GM4" s="21"/>
      <c r="GN4" s="21"/>
      <c r="GO4" s="21"/>
      <c r="GP4" s="21"/>
      <c r="GQ4" s="21"/>
      <c r="GR4" s="21"/>
      <c r="GS4" s="21"/>
      <c r="GT4" s="21"/>
      <c r="GU4" s="21"/>
      <c r="GV4" s="21"/>
      <c r="GW4" s="21"/>
      <c r="GX4" s="21"/>
      <c r="GY4" s="21"/>
      <c r="GZ4" s="21"/>
      <c r="HA4" s="21"/>
      <c r="HB4" s="21"/>
      <c r="HC4" s="21"/>
      <c r="HD4" s="21"/>
      <c r="HE4" s="21"/>
      <c r="HF4" s="21"/>
      <c r="HG4" s="21"/>
      <c r="HH4" s="21"/>
      <c r="HI4" s="21"/>
      <c r="HJ4" s="21"/>
      <c r="HK4" s="21"/>
      <c r="HL4" s="21"/>
      <c r="HM4" s="21"/>
      <c r="HN4" s="21"/>
      <c r="HO4" s="21"/>
      <c r="HP4" s="21"/>
      <c r="HQ4" s="21"/>
      <c r="HR4" s="21"/>
      <c r="HS4" s="21"/>
      <c r="HT4" s="21"/>
      <c r="HU4" s="21"/>
      <c r="HV4" s="21"/>
      <c r="HW4" s="21"/>
      <c r="HX4" s="21"/>
      <c r="HY4" s="21"/>
      <c r="HZ4" s="21"/>
      <c r="IA4" s="21"/>
      <c r="IB4" s="21"/>
      <c r="IC4" s="21"/>
      <c r="ID4" s="21"/>
      <c r="IE4" s="21"/>
      <c r="IF4" s="21"/>
      <c r="IG4" s="21"/>
      <c r="IH4" s="21"/>
      <c r="II4" s="21"/>
      <c r="IJ4" s="21"/>
      <c r="IK4" s="21"/>
      <c r="IL4" s="21"/>
      <c r="IM4" s="21"/>
      <c r="IN4" s="21"/>
      <c r="IO4" s="21"/>
      <c r="IP4" s="21"/>
      <c r="IQ4" s="21"/>
      <c r="IR4" s="21"/>
      <c r="IS4" s="21"/>
      <c r="IT4" s="21"/>
      <c r="IU4" s="21"/>
      <c r="IV4" s="21"/>
    </row>
    <row r="5" spans="1:256" ht="30.75" customHeight="1" x14ac:dyDescent="0.45">
      <c r="A5" s="18">
        <v>3</v>
      </c>
      <c r="B5" s="19" t="s">
        <v>3</v>
      </c>
      <c r="C5" s="20"/>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row>
    <row r="6" spans="1:256" ht="30.75" customHeight="1" x14ac:dyDescent="0.45">
      <c r="A6" s="22">
        <v>4</v>
      </c>
      <c r="B6" s="23" t="s">
        <v>4</v>
      </c>
      <c r="C6" s="24"/>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c r="GT6" s="21"/>
      <c r="GU6" s="21"/>
      <c r="GV6" s="21"/>
      <c r="GW6" s="21"/>
      <c r="GX6" s="21"/>
      <c r="GY6" s="21"/>
      <c r="GZ6" s="21"/>
      <c r="HA6" s="21"/>
      <c r="HB6" s="21"/>
      <c r="HC6" s="21"/>
      <c r="HD6" s="21"/>
      <c r="HE6" s="21"/>
      <c r="HF6" s="21"/>
      <c r="HG6" s="21"/>
      <c r="HH6" s="21"/>
      <c r="HI6" s="21"/>
      <c r="HJ6" s="21"/>
      <c r="HK6" s="21"/>
      <c r="HL6" s="21"/>
      <c r="HM6" s="21"/>
      <c r="HN6" s="21"/>
      <c r="HO6" s="21"/>
      <c r="HP6" s="21"/>
      <c r="HQ6" s="21"/>
      <c r="HR6" s="21"/>
      <c r="HS6" s="21"/>
      <c r="HT6" s="21"/>
      <c r="HU6" s="21"/>
      <c r="HV6" s="21"/>
      <c r="HW6" s="21"/>
      <c r="HX6" s="21"/>
      <c r="HY6" s="21"/>
      <c r="HZ6" s="21"/>
      <c r="IA6" s="21"/>
      <c r="IB6" s="21"/>
      <c r="IC6" s="21"/>
      <c r="ID6" s="21"/>
      <c r="IE6" s="21"/>
      <c r="IF6" s="21"/>
      <c r="IG6" s="21"/>
      <c r="IH6" s="21"/>
      <c r="II6" s="21"/>
      <c r="IJ6" s="21"/>
      <c r="IK6" s="21"/>
      <c r="IL6" s="21"/>
      <c r="IM6" s="21"/>
      <c r="IN6" s="21"/>
      <c r="IO6" s="21"/>
      <c r="IP6" s="21"/>
      <c r="IQ6" s="21"/>
      <c r="IR6" s="21"/>
      <c r="IS6" s="21"/>
      <c r="IT6" s="21"/>
      <c r="IU6" s="21"/>
      <c r="IV6" s="21"/>
    </row>
    <row r="7" spans="1:256" ht="30.75" customHeight="1" x14ac:dyDescent="0.45">
      <c r="A7" s="18">
        <v>5</v>
      </c>
      <c r="B7" s="19" t="s">
        <v>5</v>
      </c>
      <c r="C7" s="25" t="s">
        <v>6</v>
      </c>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c r="HV7" s="21"/>
      <c r="HW7" s="21"/>
      <c r="HX7" s="21"/>
      <c r="HY7" s="21"/>
      <c r="HZ7" s="21"/>
      <c r="IA7" s="21"/>
      <c r="IB7" s="21"/>
      <c r="IC7" s="21"/>
      <c r="ID7" s="21"/>
      <c r="IE7" s="21"/>
      <c r="IF7" s="21"/>
      <c r="IG7" s="21"/>
      <c r="IH7" s="21"/>
      <c r="II7" s="21"/>
      <c r="IJ7" s="21"/>
      <c r="IK7" s="21"/>
      <c r="IL7" s="21"/>
      <c r="IM7" s="21"/>
      <c r="IN7" s="21"/>
      <c r="IO7" s="21"/>
      <c r="IP7" s="21"/>
      <c r="IQ7" s="21"/>
      <c r="IR7" s="21"/>
      <c r="IS7" s="21"/>
      <c r="IT7" s="21"/>
      <c r="IU7" s="21"/>
      <c r="IV7" s="21"/>
    </row>
    <row r="8" spans="1:256" ht="30.75" customHeight="1" x14ac:dyDescent="0.45">
      <c r="A8" s="22">
        <v>6</v>
      </c>
      <c r="B8" s="23" t="s">
        <v>7</v>
      </c>
      <c r="C8" s="24"/>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c r="IJ8" s="21"/>
      <c r="IK8" s="21"/>
      <c r="IL8" s="21"/>
      <c r="IM8" s="21"/>
      <c r="IN8" s="21"/>
      <c r="IO8" s="21"/>
      <c r="IP8" s="21"/>
      <c r="IQ8" s="21"/>
      <c r="IR8" s="21"/>
      <c r="IS8" s="21"/>
      <c r="IT8" s="21"/>
      <c r="IU8" s="21"/>
      <c r="IV8" s="21"/>
    </row>
  </sheetData>
  <sheetProtection password="D53C" sheet="1" objects="1" scenarios="1"/>
  <mergeCells count="1">
    <mergeCell ref="A1:C1"/>
  </mergeCells>
  <hyperlinks>
    <hyperlink ref="C7" r:id="rId1" xr:uid="{76ECC2A2-7D17-42E4-96F1-BF5016A598E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E10FF-9C2A-4BC6-B67B-CEE702C46755}">
  <dimension ref="A1:IW12"/>
  <sheetViews>
    <sheetView workbookViewId="0">
      <selection activeCell="F16" sqref="F16"/>
    </sheetView>
  </sheetViews>
  <sheetFormatPr defaultRowHeight="18.5" x14ac:dyDescent="0.45"/>
  <cols>
    <col min="1" max="1" width="15.33203125" style="29" bestFit="1" customWidth="1"/>
    <col min="2" max="2" width="16.5" style="29" customWidth="1"/>
    <col min="3" max="3" width="15.75" style="29" customWidth="1"/>
    <col min="4" max="4" width="17.75" style="29" customWidth="1"/>
    <col min="5" max="5" width="31.58203125" style="29" customWidth="1"/>
    <col min="6" max="6" width="18.83203125" style="29" customWidth="1"/>
    <col min="7" max="7" width="17" style="29" customWidth="1"/>
    <col min="8" max="8" width="27" style="29" customWidth="1"/>
    <col min="9" max="244" width="9" style="29"/>
    <col min="245" max="245" width="13.08203125" style="29" customWidth="1"/>
    <col min="246" max="246" width="22.25" style="29" customWidth="1"/>
    <col min="247" max="247" width="26.83203125" style="29" customWidth="1"/>
    <col min="248" max="248" width="14.75" style="29" customWidth="1"/>
    <col min="249" max="249" width="42.83203125" style="29" customWidth="1"/>
    <col min="250" max="250" width="15.5" style="29" customWidth="1"/>
    <col min="251" max="252" width="22.25" style="29" customWidth="1"/>
    <col min="253" max="253" width="15.75" style="29" customWidth="1"/>
    <col min="254" max="254" width="18.25" style="29" customWidth="1"/>
    <col min="255" max="257" width="9" style="29"/>
    <col min="258" max="258" width="11.5" style="29" customWidth="1"/>
    <col min="259" max="259" width="21.83203125" style="29" customWidth="1"/>
    <col min="260" max="260" width="17.75" style="29" customWidth="1"/>
    <col min="261" max="261" width="31.58203125" style="29" customWidth="1"/>
    <col min="262" max="262" width="18.83203125" style="29" customWidth="1"/>
    <col min="263" max="263" width="17" style="29" customWidth="1"/>
    <col min="264" max="264" width="27" style="29" customWidth="1"/>
    <col min="265" max="500" width="9" style="29"/>
    <col min="501" max="501" width="13.08203125" style="29" customWidth="1"/>
    <col min="502" max="502" width="22.25" style="29" customWidth="1"/>
    <col min="503" max="503" width="26.83203125" style="29" customWidth="1"/>
    <col min="504" max="504" width="14.75" style="29" customWidth="1"/>
    <col min="505" max="505" width="42.83203125" style="29" customWidth="1"/>
    <col min="506" max="506" width="15.5" style="29" customWidth="1"/>
    <col min="507" max="508" width="22.25" style="29" customWidth="1"/>
    <col min="509" max="509" width="15.75" style="29" customWidth="1"/>
    <col min="510" max="510" width="18.25" style="29" customWidth="1"/>
    <col min="511" max="513" width="9" style="29"/>
    <col min="514" max="514" width="11.5" style="29" customWidth="1"/>
    <col min="515" max="515" width="21.83203125" style="29" customWidth="1"/>
    <col min="516" max="516" width="17.75" style="29" customWidth="1"/>
    <col min="517" max="517" width="31.58203125" style="29" customWidth="1"/>
    <col min="518" max="518" width="18.83203125" style="29" customWidth="1"/>
    <col min="519" max="519" width="17" style="29" customWidth="1"/>
    <col min="520" max="520" width="27" style="29" customWidth="1"/>
    <col min="521" max="756" width="9" style="29"/>
    <col min="757" max="757" width="13.08203125" style="29" customWidth="1"/>
    <col min="758" max="758" width="22.25" style="29" customWidth="1"/>
    <col min="759" max="759" width="26.83203125" style="29" customWidth="1"/>
    <col min="760" max="760" width="14.75" style="29" customWidth="1"/>
    <col min="761" max="761" width="42.83203125" style="29" customWidth="1"/>
    <col min="762" max="762" width="15.5" style="29" customWidth="1"/>
    <col min="763" max="764" width="22.25" style="29" customWidth="1"/>
    <col min="765" max="765" width="15.75" style="29" customWidth="1"/>
    <col min="766" max="766" width="18.25" style="29" customWidth="1"/>
    <col min="767" max="769" width="9" style="29"/>
    <col min="770" max="770" width="11.5" style="29" customWidth="1"/>
    <col min="771" max="771" width="21.83203125" style="29" customWidth="1"/>
    <col min="772" max="772" width="17.75" style="29" customWidth="1"/>
    <col min="773" max="773" width="31.58203125" style="29" customWidth="1"/>
    <col min="774" max="774" width="18.83203125" style="29" customWidth="1"/>
    <col min="775" max="775" width="17" style="29" customWidth="1"/>
    <col min="776" max="776" width="27" style="29" customWidth="1"/>
    <col min="777" max="1012" width="9" style="29"/>
    <col min="1013" max="1013" width="13.08203125" style="29" customWidth="1"/>
    <col min="1014" max="1014" width="22.25" style="29" customWidth="1"/>
    <col min="1015" max="1015" width="26.83203125" style="29" customWidth="1"/>
    <col min="1016" max="1016" width="14.75" style="29" customWidth="1"/>
    <col min="1017" max="1017" width="42.83203125" style="29" customWidth="1"/>
    <col min="1018" max="1018" width="15.5" style="29" customWidth="1"/>
    <col min="1019" max="1020" width="22.25" style="29" customWidth="1"/>
    <col min="1021" max="1021" width="15.75" style="29" customWidth="1"/>
    <col min="1022" max="1022" width="18.25" style="29" customWidth="1"/>
    <col min="1023" max="1025" width="9" style="29"/>
    <col min="1026" max="1026" width="11.5" style="29" customWidth="1"/>
    <col min="1027" max="1027" width="21.83203125" style="29" customWidth="1"/>
    <col min="1028" max="1028" width="17.75" style="29" customWidth="1"/>
    <col min="1029" max="1029" width="31.58203125" style="29" customWidth="1"/>
    <col min="1030" max="1030" width="18.83203125" style="29" customWidth="1"/>
    <col min="1031" max="1031" width="17" style="29" customWidth="1"/>
    <col min="1032" max="1032" width="27" style="29" customWidth="1"/>
    <col min="1033" max="1268" width="9" style="29"/>
    <col min="1269" max="1269" width="13.08203125" style="29" customWidth="1"/>
    <col min="1270" max="1270" width="22.25" style="29" customWidth="1"/>
    <col min="1271" max="1271" width="26.83203125" style="29" customWidth="1"/>
    <col min="1272" max="1272" width="14.75" style="29" customWidth="1"/>
    <col min="1273" max="1273" width="42.83203125" style="29" customWidth="1"/>
    <col min="1274" max="1274" width="15.5" style="29" customWidth="1"/>
    <col min="1275" max="1276" width="22.25" style="29" customWidth="1"/>
    <col min="1277" max="1277" width="15.75" style="29" customWidth="1"/>
    <col min="1278" max="1278" width="18.25" style="29" customWidth="1"/>
    <col min="1279" max="1281" width="9" style="29"/>
    <col min="1282" max="1282" width="11.5" style="29" customWidth="1"/>
    <col min="1283" max="1283" width="21.83203125" style="29" customWidth="1"/>
    <col min="1284" max="1284" width="17.75" style="29" customWidth="1"/>
    <col min="1285" max="1285" width="31.58203125" style="29" customWidth="1"/>
    <col min="1286" max="1286" width="18.83203125" style="29" customWidth="1"/>
    <col min="1287" max="1287" width="17" style="29" customWidth="1"/>
    <col min="1288" max="1288" width="27" style="29" customWidth="1"/>
    <col min="1289" max="1524" width="9" style="29"/>
    <col min="1525" max="1525" width="13.08203125" style="29" customWidth="1"/>
    <col min="1526" max="1526" width="22.25" style="29" customWidth="1"/>
    <col min="1527" max="1527" width="26.83203125" style="29" customWidth="1"/>
    <col min="1528" max="1528" width="14.75" style="29" customWidth="1"/>
    <col min="1529" max="1529" width="42.83203125" style="29" customWidth="1"/>
    <col min="1530" max="1530" width="15.5" style="29" customWidth="1"/>
    <col min="1531" max="1532" width="22.25" style="29" customWidth="1"/>
    <col min="1533" max="1533" width="15.75" style="29" customWidth="1"/>
    <col min="1534" max="1534" width="18.25" style="29" customWidth="1"/>
    <col min="1535" max="1537" width="9" style="29"/>
    <col min="1538" max="1538" width="11.5" style="29" customWidth="1"/>
    <col min="1539" max="1539" width="21.83203125" style="29" customWidth="1"/>
    <col min="1540" max="1540" width="17.75" style="29" customWidth="1"/>
    <col min="1541" max="1541" width="31.58203125" style="29" customWidth="1"/>
    <col min="1542" max="1542" width="18.83203125" style="29" customWidth="1"/>
    <col min="1543" max="1543" width="17" style="29" customWidth="1"/>
    <col min="1544" max="1544" width="27" style="29" customWidth="1"/>
    <col min="1545" max="1780" width="9" style="29"/>
    <col min="1781" max="1781" width="13.08203125" style="29" customWidth="1"/>
    <col min="1782" max="1782" width="22.25" style="29" customWidth="1"/>
    <col min="1783" max="1783" width="26.83203125" style="29" customWidth="1"/>
    <col min="1784" max="1784" width="14.75" style="29" customWidth="1"/>
    <col min="1785" max="1785" width="42.83203125" style="29" customWidth="1"/>
    <col min="1786" max="1786" width="15.5" style="29" customWidth="1"/>
    <col min="1787" max="1788" width="22.25" style="29" customWidth="1"/>
    <col min="1789" max="1789" width="15.75" style="29" customWidth="1"/>
    <col min="1790" max="1790" width="18.25" style="29" customWidth="1"/>
    <col min="1791" max="1793" width="9" style="29"/>
    <col min="1794" max="1794" width="11.5" style="29" customWidth="1"/>
    <col min="1795" max="1795" width="21.83203125" style="29" customWidth="1"/>
    <col min="1796" max="1796" width="17.75" style="29" customWidth="1"/>
    <col min="1797" max="1797" width="31.58203125" style="29" customWidth="1"/>
    <col min="1798" max="1798" width="18.83203125" style="29" customWidth="1"/>
    <col min="1799" max="1799" width="17" style="29" customWidth="1"/>
    <col min="1800" max="1800" width="27" style="29" customWidth="1"/>
    <col min="1801" max="2036" width="9" style="29"/>
    <col min="2037" max="2037" width="13.08203125" style="29" customWidth="1"/>
    <col min="2038" max="2038" width="22.25" style="29" customWidth="1"/>
    <col min="2039" max="2039" width="26.83203125" style="29" customWidth="1"/>
    <col min="2040" max="2040" width="14.75" style="29" customWidth="1"/>
    <col min="2041" max="2041" width="42.83203125" style="29" customWidth="1"/>
    <col min="2042" max="2042" width="15.5" style="29" customWidth="1"/>
    <col min="2043" max="2044" width="22.25" style="29" customWidth="1"/>
    <col min="2045" max="2045" width="15.75" style="29" customWidth="1"/>
    <col min="2046" max="2046" width="18.25" style="29" customWidth="1"/>
    <col min="2047" max="2049" width="9" style="29"/>
    <col min="2050" max="2050" width="11.5" style="29" customWidth="1"/>
    <col min="2051" max="2051" width="21.83203125" style="29" customWidth="1"/>
    <col min="2052" max="2052" width="17.75" style="29" customWidth="1"/>
    <col min="2053" max="2053" width="31.58203125" style="29" customWidth="1"/>
    <col min="2054" max="2054" width="18.83203125" style="29" customWidth="1"/>
    <col min="2055" max="2055" width="17" style="29" customWidth="1"/>
    <col min="2056" max="2056" width="27" style="29" customWidth="1"/>
    <col min="2057" max="2292" width="9" style="29"/>
    <col min="2293" max="2293" width="13.08203125" style="29" customWidth="1"/>
    <col min="2294" max="2294" width="22.25" style="29" customWidth="1"/>
    <col min="2295" max="2295" width="26.83203125" style="29" customWidth="1"/>
    <col min="2296" max="2296" width="14.75" style="29" customWidth="1"/>
    <col min="2297" max="2297" width="42.83203125" style="29" customWidth="1"/>
    <col min="2298" max="2298" width="15.5" style="29" customWidth="1"/>
    <col min="2299" max="2300" width="22.25" style="29" customWidth="1"/>
    <col min="2301" max="2301" width="15.75" style="29" customWidth="1"/>
    <col min="2302" max="2302" width="18.25" style="29" customWidth="1"/>
    <col min="2303" max="2305" width="9" style="29"/>
    <col min="2306" max="2306" width="11.5" style="29" customWidth="1"/>
    <col min="2307" max="2307" width="21.83203125" style="29" customWidth="1"/>
    <col min="2308" max="2308" width="17.75" style="29" customWidth="1"/>
    <col min="2309" max="2309" width="31.58203125" style="29" customWidth="1"/>
    <col min="2310" max="2310" width="18.83203125" style="29" customWidth="1"/>
    <col min="2311" max="2311" width="17" style="29" customWidth="1"/>
    <col min="2312" max="2312" width="27" style="29" customWidth="1"/>
    <col min="2313" max="2548" width="9" style="29"/>
    <col min="2549" max="2549" width="13.08203125" style="29" customWidth="1"/>
    <col min="2550" max="2550" width="22.25" style="29" customWidth="1"/>
    <col min="2551" max="2551" width="26.83203125" style="29" customWidth="1"/>
    <col min="2552" max="2552" width="14.75" style="29" customWidth="1"/>
    <col min="2553" max="2553" width="42.83203125" style="29" customWidth="1"/>
    <col min="2554" max="2554" width="15.5" style="29" customWidth="1"/>
    <col min="2555" max="2556" width="22.25" style="29" customWidth="1"/>
    <col min="2557" max="2557" width="15.75" style="29" customWidth="1"/>
    <col min="2558" max="2558" width="18.25" style="29" customWidth="1"/>
    <col min="2559" max="2561" width="9" style="29"/>
    <col min="2562" max="2562" width="11.5" style="29" customWidth="1"/>
    <col min="2563" max="2563" width="21.83203125" style="29" customWidth="1"/>
    <col min="2564" max="2564" width="17.75" style="29" customWidth="1"/>
    <col min="2565" max="2565" width="31.58203125" style="29" customWidth="1"/>
    <col min="2566" max="2566" width="18.83203125" style="29" customWidth="1"/>
    <col min="2567" max="2567" width="17" style="29" customWidth="1"/>
    <col min="2568" max="2568" width="27" style="29" customWidth="1"/>
    <col min="2569" max="2804" width="9" style="29"/>
    <col min="2805" max="2805" width="13.08203125" style="29" customWidth="1"/>
    <col min="2806" max="2806" width="22.25" style="29" customWidth="1"/>
    <col min="2807" max="2807" width="26.83203125" style="29" customWidth="1"/>
    <col min="2808" max="2808" width="14.75" style="29" customWidth="1"/>
    <col min="2809" max="2809" width="42.83203125" style="29" customWidth="1"/>
    <col min="2810" max="2810" width="15.5" style="29" customWidth="1"/>
    <col min="2811" max="2812" width="22.25" style="29" customWidth="1"/>
    <col min="2813" max="2813" width="15.75" style="29" customWidth="1"/>
    <col min="2814" max="2814" width="18.25" style="29" customWidth="1"/>
    <col min="2815" max="2817" width="9" style="29"/>
    <col min="2818" max="2818" width="11.5" style="29" customWidth="1"/>
    <col min="2819" max="2819" width="21.83203125" style="29" customWidth="1"/>
    <col min="2820" max="2820" width="17.75" style="29" customWidth="1"/>
    <col min="2821" max="2821" width="31.58203125" style="29" customWidth="1"/>
    <col min="2822" max="2822" width="18.83203125" style="29" customWidth="1"/>
    <col min="2823" max="2823" width="17" style="29" customWidth="1"/>
    <col min="2824" max="2824" width="27" style="29" customWidth="1"/>
    <col min="2825" max="3060" width="9" style="29"/>
    <col min="3061" max="3061" width="13.08203125" style="29" customWidth="1"/>
    <col min="3062" max="3062" width="22.25" style="29" customWidth="1"/>
    <col min="3063" max="3063" width="26.83203125" style="29" customWidth="1"/>
    <col min="3064" max="3064" width="14.75" style="29" customWidth="1"/>
    <col min="3065" max="3065" width="42.83203125" style="29" customWidth="1"/>
    <col min="3066" max="3066" width="15.5" style="29" customWidth="1"/>
    <col min="3067" max="3068" width="22.25" style="29" customWidth="1"/>
    <col min="3069" max="3069" width="15.75" style="29" customWidth="1"/>
    <col min="3070" max="3070" width="18.25" style="29" customWidth="1"/>
    <col min="3071" max="3073" width="9" style="29"/>
    <col min="3074" max="3074" width="11.5" style="29" customWidth="1"/>
    <col min="3075" max="3075" width="21.83203125" style="29" customWidth="1"/>
    <col min="3076" max="3076" width="17.75" style="29" customWidth="1"/>
    <col min="3077" max="3077" width="31.58203125" style="29" customWidth="1"/>
    <col min="3078" max="3078" width="18.83203125" style="29" customWidth="1"/>
    <col min="3079" max="3079" width="17" style="29" customWidth="1"/>
    <col min="3080" max="3080" width="27" style="29" customWidth="1"/>
    <col min="3081" max="3316" width="9" style="29"/>
    <col min="3317" max="3317" width="13.08203125" style="29" customWidth="1"/>
    <col min="3318" max="3318" width="22.25" style="29" customWidth="1"/>
    <col min="3319" max="3319" width="26.83203125" style="29" customWidth="1"/>
    <col min="3320" max="3320" width="14.75" style="29" customWidth="1"/>
    <col min="3321" max="3321" width="42.83203125" style="29" customWidth="1"/>
    <col min="3322" max="3322" width="15.5" style="29" customWidth="1"/>
    <col min="3323" max="3324" width="22.25" style="29" customWidth="1"/>
    <col min="3325" max="3325" width="15.75" style="29" customWidth="1"/>
    <col min="3326" max="3326" width="18.25" style="29" customWidth="1"/>
    <col min="3327" max="3329" width="9" style="29"/>
    <col min="3330" max="3330" width="11.5" style="29" customWidth="1"/>
    <col min="3331" max="3331" width="21.83203125" style="29" customWidth="1"/>
    <col min="3332" max="3332" width="17.75" style="29" customWidth="1"/>
    <col min="3333" max="3333" width="31.58203125" style="29" customWidth="1"/>
    <col min="3334" max="3334" width="18.83203125" style="29" customWidth="1"/>
    <col min="3335" max="3335" width="17" style="29" customWidth="1"/>
    <col min="3336" max="3336" width="27" style="29" customWidth="1"/>
    <col min="3337" max="3572" width="9" style="29"/>
    <col min="3573" max="3573" width="13.08203125" style="29" customWidth="1"/>
    <col min="3574" max="3574" width="22.25" style="29" customWidth="1"/>
    <col min="3575" max="3575" width="26.83203125" style="29" customWidth="1"/>
    <col min="3576" max="3576" width="14.75" style="29" customWidth="1"/>
    <col min="3577" max="3577" width="42.83203125" style="29" customWidth="1"/>
    <col min="3578" max="3578" width="15.5" style="29" customWidth="1"/>
    <col min="3579" max="3580" width="22.25" style="29" customWidth="1"/>
    <col min="3581" max="3581" width="15.75" style="29" customWidth="1"/>
    <col min="3582" max="3582" width="18.25" style="29" customWidth="1"/>
    <col min="3583" max="3585" width="9" style="29"/>
    <col min="3586" max="3586" width="11.5" style="29" customWidth="1"/>
    <col min="3587" max="3587" width="21.83203125" style="29" customWidth="1"/>
    <col min="3588" max="3588" width="17.75" style="29" customWidth="1"/>
    <col min="3589" max="3589" width="31.58203125" style="29" customWidth="1"/>
    <col min="3590" max="3590" width="18.83203125" style="29" customWidth="1"/>
    <col min="3591" max="3591" width="17" style="29" customWidth="1"/>
    <col min="3592" max="3592" width="27" style="29" customWidth="1"/>
    <col min="3593" max="3828" width="9" style="29"/>
    <col min="3829" max="3829" width="13.08203125" style="29" customWidth="1"/>
    <col min="3830" max="3830" width="22.25" style="29" customWidth="1"/>
    <col min="3831" max="3831" width="26.83203125" style="29" customWidth="1"/>
    <col min="3832" max="3832" width="14.75" style="29" customWidth="1"/>
    <col min="3833" max="3833" width="42.83203125" style="29" customWidth="1"/>
    <col min="3834" max="3834" width="15.5" style="29" customWidth="1"/>
    <col min="3835" max="3836" width="22.25" style="29" customWidth="1"/>
    <col min="3837" max="3837" width="15.75" style="29" customWidth="1"/>
    <col min="3838" max="3838" width="18.25" style="29" customWidth="1"/>
    <col min="3839" max="3841" width="9" style="29"/>
    <col min="3842" max="3842" width="11.5" style="29" customWidth="1"/>
    <col min="3843" max="3843" width="21.83203125" style="29" customWidth="1"/>
    <col min="3844" max="3844" width="17.75" style="29" customWidth="1"/>
    <col min="3845" max="3845" width="31.58203125" style="29" customWidth="1"/>
    <col min="3846" max="3846" width="18.83203125" style="29" customWidth="1"/>
    <col min="3847" max="3847" width="17" style="29" customWidth="1"/>
    <col min="3848" max="3848" width="27" style="29" customWidth="1"/>
    <col min="3849" max="4084" width="9" style="29"/>
    <col min="4085" max="4085" width="13.08203125" style="29" customWidth="1"/>
    <col min="4086" max="4086" width="22.25" style="29" customWidth="1"/>
    <col min="4087" max="4087" width="26.83203125" style="29" customWidth="1"/>
    <col min="4088" max="4088" width="14.75" style="29" customWidth="1"/>
    <col min="4089" max="4089" width="42.83203125" style="29" customWidth="1"/>
    <col min="4090" max="4090" width="15.5" style="29" customWidth="1"/>
    <col min="4091" max="4092" width="22.25" style="29" customWidth="1"/>
    <col min="4093" max="4093" width="15.75" style="29" customWidth="1"/>
    <col min="4094" max="4094" width="18.25" style="29" customWidth="1"/>
    <col min="4095" max="4097" width="9" style="29"/>
    <col min="4098" max="4098" width="11.5" style="29" customWidth="1"/>
    <col min="4099" max="4099" width="21.83203125" style="29" customWidth="1"/>
    <col min="4100" max="4100" width="17.75" style="29" customWidth="1"/>
    <col min="4101" max="4101" width="31.58203125" style="29" customWidth="1"/>
    <col min="4102" max="4102" width="18.83203125" style="29" customWidth="1"/>
    <col min="4103" max="4103" width="17" style="29" customWidth="1"/>
    <col min="4104" max="4104" width="27" style="29" customWidth="1"/>
    <col min="4105" max="4340" width="9" style="29"/>
    <col min="4341" max="4341" width="13.08203125" style="29" customWidth="1"/>
    <col min="4342" max="4342" width="22.25" style="29" customWidth="1"/>
    <col min="4343" max="4343" width="26.83203125" style="29" customWidth="1"/>
    <col min="4344" max="4344" width="14.75" style="29" customWidth="1"/>
    <col min="4345" max="4345" width="42.83203125" style="29" customWidth="1"/>
    <col min="4346" max="4346" width="15.5" style="29" customWidth="1"/>
    <col min="4347" max="4348" width="22.25" style="29" customWidth="1"/>
    <col min="4349" max="4349" width="15.75" style="29" customWidth="1"/>
    <col min="4350" max="4350" width="18.25" style="29" customWidth="1"/>
    <col min="4351" max="4353" width="9" style="29"/>
    <col min="4354" max="4354" width="11.5" style="29" customWidth="1"/>
    <col min="4355" max="4355" width="21.83203125" style="29" customWidth="1"/>
    <col min="4356" max="4356" width="17.75" style="29" customWidth="1"/>
    <col min="4357" max="4357" width="31.58203125" style="29" customWidth="1"/>
    <col min="4358" max="4358" width="18.83203125" style="29" customWidth="1"/>
    <col min="4359" max="4359" width="17" style="29" customWidth="1"/>
    <col min="4360" max="4360" width="27" style="29" customWidth="1"/>
    <col min="4361" max="4596" width="9" style="29"/>
    <col min="4597" max="4597" width="13.08203125" style="29" customWidth="1"/>
    <col min="4598" max="4598" width="22.25" style="29" customWidth="1"/>
    <col min="4599" max="4599" width="26.83203125" style="29" customWidth="1"/>
    <col min="4600" max="4600" width="14.75" style="29" customWidth="1"/>
    <col min="4601" max="4601" width="42.83203125" style="29" customWidth="1"/>
    <col min="4602" max="4602" width="15.5" style="29" customWidth="1"/>
    <col min="4603" max="4604" width="22.25" style="29" customWidth="1"/>
    <col min="4605" max="4605" width="15.75" style="29" customWidth="1"/>
    <col min="4606" max="4606" width="18.25" style="29" customWidth="1"/>
    <col min="4607" max="4609" width="9" style="29"/>
    <col min="4610" max="4610" width="11.5" style="29" customWidth="1"/>
    <col min="4611" max="4611" width="21.83203125" style="29" customWidth="1"/>
    <col min="4612" max="4612" width="17.75" style="29" customWidth="1"/>
    <col min="4613" max="4613" width="31.58203125" style="29" customWidth="1"/>
    <col min="4614" max="4614" width="18.83203125" style="29" customWidth="1"/>
    <col min="4615" max="4615" width="17" style="29" customWidth="1"/>
    <col min="4616" max="4616" width="27" style="29" customWidth="1"/>
    <col min="4617" max="4852" width="9" style="29"/>
    <col min="4853" max="4853" width="13.08203125" style="29" customWidth="1"/>
    <col min="4854" max="4854" width="22.25" style="29" customWidth="1"/>
    <col min="4855" max="4855" width="26.83203125" style="29" customWidth="1"/>
    <col min="4856" max="4856" width="14.75" style="29" customWidth="1"/>
    <col min="4857" max="4857" width="42.83203125" style="29" customWidth="1"/>
    <col min="4858" max="4858" width="15.5" style="29" customWidth="1"/>
    <col min="4859" max="4860" width="22.25" style="29" customWidth="1"/>
    <col min="4861" max="4861" width="15.75" style="29" customWidth="1"/>
    <col min="4862" max="4862" width="18.25" style="29" customWidth="1"/>
    <col min="4863" max="4865" width="9" style="29"/>
    <col min="4866" max="4866" width="11.5" style="29" customWidth="1"/>
    <col min="4867" max="4867" width="21.83203125" style="29" customWidth="1"/>
    <col min="4868" max="4868" width="17.75" style="29" customWidth="1"/>
    <col min="4869" max="4869" width="31.58203125" style="29" customWidth="1"/>
    <col min="4870" max="4870" width="18.83203125" style="29" customWidth="1"/>
    <col min="4871" max="4871" width="17" style="29" customWidth="1"/>
    <col min="4872" max="4872" width="27" style="29" customWidth="1"/>
    <col min="4873" max="5108" width="9" style="29"/>
    <col min="5109" max="5109" width="13.08203125" style="29" customWidth="1"/>
    <col min="5110" max="5110" width="22.25" style="29" customWidth="1"/>
    <col min="5111" max="5111" width="26.83203125" style="29" customWidth="1"/>
    <col min="5112" max="5112" width="14.75" style="29" customWidth="1"/>
    <col min="5113" max="5113" width="42.83203125" style="29" customWidth="1"/>
    <col min="5114" max="5114" width="15.5" style="29" customWidth="1"/>
    <col min="5115" max="5116" width="22.25" style="29" customWidth="1"/>
    <col min="5117" max="5117" width="15.75" style="29" customWidth="1"/>
    <col min="5118" max="5118" width="18.25" style="29" customWidth="1"/>
    <col min="5119" max="5121" width="9" style="29"/>
    <col min="5122" max="5122" width="11.5" style="29" customWidth="1"/>
    <col min="5123" max="5123" width="21.83203125" style="29" customWidth="1"/>
    <col min="5124" max="5124" width="17.75" style="29" customWidth="1"/>
    <col min="5125" max="5125" width="31.58203125" style="29" customWidth="1"/>
    <col min="5126" max="5126" width="18.83203125" style="29" customWidth="1"/>
    <col min="5127" max="5127" width="17" style="29" customWidth="1"/>
    <col min="5128" max="5128" width="27" style="29" customWidth="1"/>
    <col min="5129" max="5364" width="9" style="29"/>
    <col min="5365" max="5365" width="13.08203125" style="29" customWidth="1"/>
    <col min="5366" max="5366" width="22.25" style="29" customWidth="1"/>
    <col min="5367" max="5367" width="26.83203125" style="29" customWidth="1"/>
    <col min="5368" max="5368" width="14.75" style="29" customWidth="1"/>
    <col min="5369" max="5369" width="42.83203125" style="29" customWidth="1"/>
    <col min="5370" max="5370" width="15.5" style="29" customWidth="1"/>
    <col min="5371" max="5372" width="22.25" style="29" customWidth="1"/>
    <col min="5373" max="5373" width="15.75" style="29" customWidth="1"/>
    <col min="5374" max="5374" width="18.25" style="29" customWidth="1"/>
    <col min="5375" max="5377" width="9" style="29"/>
    <col min="5378" max="5378" width="11.5" style="29" customWidth="1"/>
    <col min="5379" max="5379" width="21.83203125" style="29" customWidth="1"/>
    <col min="5380" max="5380" width="17.75" style="29" customWidth="1"/>
    <col min="5381" max="5381" width="31.58203125" style="29" customWidth="1"/>
    <col min="5382" max="5382" width="18.83203125" style="29" customWidth="1"/>
    <col min="5383" max="5383" width="17" style="29" customWidth="1"/>
    <col min="5384" max="5384" width="27" style="29" customWidth="1"/>
    <col min="5385" max="5620" width="9" style="29"/>
    <col min="5621" max="5621" width="13.08203125" style="29" customWidth="1"/>
    <col min="5622" max="5622" width="22.25" style="29" customWidth="1"/>
    <col min="5623" max="5623" width="26.83203125" style="29" customWidth="1"/>
    <col min="5624" max="5624" width="14.75" style="29" customWidth="1"/>
    <col min="5625" max="5625" width="42.83203125" style="29" customWidth="1"/>
    <col min="5626" max="5626" width="15.5" style="29" customWidth="1"/>
    <col min="5627" max="5628" width="22.25" style="29" customWidth="1"/>
    <col min="5629" max="5629" width="15.75" style="29" customWidth="1"/>
    <col min="5630" max="5630" width="18.25" style="29" customWidth="1"/>
    <col min="5631" max="5633" width="9" style="29"/>
    <col min="5634" max="5634" width="11.5" style="29" customWidth="1"/>
    <col min="5635" max="5635" width="21.83203125" style="29" customWidth="1"/>
    <col min="5636" max="5636" width="17.75" style="29" customWidth="1"/>
    <col min="5637" max="5637" width="31.58203125" style="29" customWidth="1"/>
    <col min="5638" max="5638" width="18.83203125" style="29" customWidth="1"/>
    <col min="5639" max="5639" width="17" style="29" customWidth="1"/>
    <col min="5640" max="5640" width="27" style="29" customWidth="1"/>
    <col min="5641" max="5876" width="9" style="29"/>
    <col min="5877" max="5877" width="13.08203125" style="29" customWidth="1"/>
    <col min="5878" max="5878" width="22.25" style="29" customWidth="1"/>
    <col min="5879" max="5879" width="26.83203125" style="29" customWidth="1"/>
    <col min="5880" max="5880" width="14.75" style="29" customWidth="1"/>
    <col min="5881" max="5881" width="42.83203125" style="29" customWidth="1"/>
    <col min="5882" max="5882" width="15.5" style="29" customWidth="1"/>
    <col min="5883" max="5884" width="22.25" style="29" customWidth="1"/>
    <col min="5885" max="5885" width="15.75" style="29" customWidth="1"/>
    <col min="5886" max="5886" width="18.25" style="29" customWidth="1"/>
    <col min="5887" max="5889" width="9" style="29"/>
    <col min="5890" max="5890" width="11.5" style="29" customWidth="1"/>
    <col min="5891" max="5891" width="21.83203125" style="29" customWidth="1"/>
    <col min="5892" max="5892" width="17.75" style="29" customWidth="1"/>
    <col min="5893" max="5893" width="31.58203125" style="29" customWidth="1"/>
    <col min="5894" max="5894" width="18.83203125" style="29" customWidth="1"/>
    <col min="5895" max="5895" width="17" style="29" customWidth="1"/>
    <col min="5896" max="5896" width="27" style="29" customWidth="1"/>
    <col min="5897" max="6132" width="9" style="29"/>
    <col min="6133" max="6133" width="13.08203125" style="29" customWidth="1"/>
    <col min="6134" max="6134" width="22.25" style="29" customWidth="1"/>
    <col min="6135" max="6135" width="26.83203125" style="29" customWidth="1"/>
    <col min="6136" max="6136" width="14.75" style="29" customWidth="1"/>
    <col min="6137" max="6137" width="42.83203125" style="29" customWidth="1"/>
    <col min="6138" max="6138" width="15.5" style="29" customWidth="1"/>
    <col min="6139" max="6140" width="22.25" style="29" customWidth="1"/>
    <col min="6141" max="6141" width="15.75" style="29" customWidth="1"/>
    <col min="6142" max="6142" width="18.25" style="29" customWidth="1"/>
    <col min="6143" max="6145" width="9" style="29"/>
    <col min="6146" max="6146" width="11.5" style="29" customWidth="1"/>
    <col min="6147" max="6147" width="21.83203125" style="29" customWidth="1"/>
    <col min="6148" max="6148" width="17.75" style="29" customWidth="1"/>
    <col min="6149" max="6149" width="31.58203125" style="29" customWidth="1"/>
    <col min="6150" max="6150" width="18.83203125" style="29" customWidth="1"/>
    <col min="6151" max="6151" width="17" style="29" customWidth="1"/>
    <col min="6152" max="6152" width="27" style="29" customWidth="1"/>
    <col min="6153" max="6388" width="9" style="29"/>
    <col min="6389" max="6389" width="13.08203125" style="29" customWidth="1"/>
    <col min="6390" max="6390" width="22.25" style="29" customWidth="1"/>
    <col min="6391" max="6391" width="26.83203125" style="29" customWidth="1"/>
    <col min="6392" max="6392" width="14.75" style="29" customWidth="1"/>
    <col min="6393" max="6393" width="42.83203125" style="29" customWidth="1"/>
    <col min="6394" max="6394" width="15.5" style="29" customWidth="1"/>
    <col min="6395" max="6396" width="22.25" style="29" customWidth="1"/>
    <col min="6397" max="6397" width="15.75" style="29" customWidth="1"/>
    <col min="6398" max="6398" width="18.25" style="29" customWidth="1"/>
    <col min="6399" max="6401" width="9" style="29"/>
    <col min="6402" max="6402" width="11.5" style="29" customWidth="1"/>
    <col min="6403" max="6403" width="21.83203125" style="29" customWidth="1"/>
    <col min="6404" max="6404" width="17.75" style="29" customWidth="1"/>
    <col min="6405" max="6405" width="31.58203125" style="29" customWidth="1"/>
    <col min="6406" max="6406" width="18.83203125" style="29" customWidth="1"/>
    <col min="6407" max="6407" width="17" style="29" customWidth="1"/>
    <col min="6408" max="6408" width="27" style="29" customWidth="1"/>
    <col min="6409" max="6644" width="9" style="29"/>
    <col min="6645" max="6645" width="13.08203125" style="29" customWidth="1"/>
    <col min="6646" max="6646" width="22.25" style="29" customWidth="1"/>
    <col min="6647" max="6647" width="26.83203125" style="29" customWidth="1"/>
    <col min="6648" max="6648" width="14.75" style="29" customWidth="1"/>
    <col min="6649" max="6649" width="42.83203125" style="29" customWidth="1"/>
    <col min="6650" max="6650" width="15.5" style="29" customWidth="1"/>
    <col min="6651" max="6652" width="22.25" style="29" customWidth="1"/>
    <col min="6653" max="6653" width="15.75" style="29" customWidth="1"/>
    <col min="6654" max="6654" width="18.25" style="29" customWidth="1"/>
    <col min="6655" max="6657" width="9" style="29"/>
    <col min="6658" max="6658" width="11.5" style="29" customWidth="1"/>
    <col min="6659" max="6659" width="21.83203125" style="29" customWidth="1"/>
    <col min="6660" max="6660" width="17.75" style="29" customWidth="1"/>
    <col min="6661" max="6661" width="31.58203125" style="29" customWidth="1"/>
    <col min="6662" max="6662" width="18.83203125" style="29" customWidth="1"/>
    <col min="6663" max="6663" width="17" style="29" customWidth="1"/>
    <col min="6664" max="6664" width="27" style="29" customWidth="1"/>
    <col min="6665" max="6900" width="9" style="29"/>
    <col min="6901" max="6901" width="13.08203125" style="29" customWidth="1"/>
    <col min="6902" max="6902" width="22.25" style="29" customWidth="1"/>
    <col min="6903" max="6903" width="26.83203125" style="29" customWidth="1"/>
    <col min="6904" max="6904" width="14.75" style="29" customWidth="1"/>
    <col min="6905" max="6905" width="42.83203125" style="29" customWidth="1"/>
    <col min="6906" max="6906" width="15.5" style="29" customWidth="1"/>
    <col min="6907" max="6908" width="22.25" style="29" customWidth="1"/>
    <col min="6909" max="6909" width="15.75" style="29" customWidth="1"/>
    <col min="6910" max="6910" width="18.25" style="29" customWidth="1"/>
    <col min="6911" max="6913" width="9" style="29"/>
    <col min="6914" max="6914" width="11.5" style="29" customWidth="1"/>
    <col min="6915" max="6915" width="21.83203125" style="29" customWidth="1"/>
    <col min="6916" max="6916" width="17.75" style="29" customWidth="1"/>
    <col min="6917" max="6917" width="31.58203125" style="29" customWidth="1"/>
    <col min="6918" max="6918" width="18.83203125" style="29" customWidth="1"/>
    <col min="6919" max="6919" width="17" style="29" customWidth="1"/>
    <col min="6920" max="6920" width="27" style="29" customWidth="1"/>
    <col min="6921" max="7156" width="9" style="29"/>
    <col min="7157" max="7157" width="13.08203125" style="29" customWidth="1"/>
    <col min="7158" max="7158" width="22.25" style="29" customWidth="1"/>
    <col min="7159" max="7159" width="26.83203125" style="29" customWidth="1"/>
    <col min="7160" max="7160" width="14.75" style="29" customWidth="1"/>
    <col min="7161" max="7161" width="42.83203125" style="29" customWidth="1"/>
    <col min="7162" max="7162" width="15.5" style="29" customWidth="1"/>
    <col min="7163" max="7164" width="22.25" style="29" customWidth="1"/>
    <col min="7165" max="7165" width="15.75" style="29" customWidth="1"/>
    <col min="7166" max="7166" width="18.25" style="29" customWidth="1"/>
    <col min="7167" max="7169" width="9" style="29"/>
    <col min="7170" max="7170" width="11.5" style="29" customWidth="1"/>
    <col min="7171" max="7171" width="21.83203125" style="29" customWidth="1"/>
    <col min="7172" max="7172" width="17.75" style="29" customWidth="1"/>
    <col min="7173" max="7173" width="31.58203125" style="29" customWidth="1"/>
    <col min="7174" max="7174" width="18.83203125" style="29" customWidth="1"/>
    <col min="7175" max="7175" width="17" style="29" customWidth="1"/>
    <col min="7176" max="7176" width="27" style="29" customWidth="1"/>
    <col min="7177" max="7412" width="9" style="29"/>
    <col min="7413" max="7413" width="13.08203125" style="29" customWidth="1"/>
    <col min="7414" max="7414" width="22.25" style="29" customWidth="1"/>
    <col min="7415" max="7415" width="26.83203125" style="29" customWidth="1"/>
    <col min="7416" max="7416" width="14.75" style="29" customWidth="1"/>
    <col min="7417" max="7417" width="42.83203125" style="29" customWidth="1"/>
    <col min="7418" max="7418" width="15.5" style="29" customWidth="1"/>
    <col min="7419" max="7420" width="22.25" style="29" customWidth="1"/>
    <col min="7421" max="7421" width="15.75" style="29" customWidth="1"/>
    <col min="7422" max="7422" width="18.25" style="29" customWidth="1"/>
    <col min="7423" max="7425" width="9" style="29"/>
    <col min="7426" max="7426" width="11.5" style="29" customWidth="1"/>
    <col min="7427" max="7427" width="21.83203125" style="29" customWidth="1"/>
    <col min="7428" max="7428" width="17.75" style="29" customWidth="1"/>
    <col min="7429" max="7429" width="31.58203125" style="29" customWidth="1"/>
    <col min="7430" max="7430" width="18.83203125" style="29" customWidth="1"/>
    <col min="7431" max="7431" width="17" style="29" customWidth="1"/>
    <col min="7432" max="7432" width="27" style="29" customWidth="1"/>
    <col min="7433" max="7668" width="9" style="29"/>
    <col min="7669" max="7669" width="13.08203125" style="29" customWidth="1"/>
    <col min="7670" max="7670" width="22.25" style="29" customWidth="1"/>
    <col min="7671" max="7671" width="26.83203125" style="29" customWidth="1"/>
    <col min="7672" max="7672" width="14.75" style="29" customWidth="1"/>
    <col min="7673" max="7673" width="42.83203125" style="29" customWidth="1"/>
    <col min="7674" max="7674" width="15.5" style="29" customWidth="1"/>
    <col min="7675" max="7676" width="22.25" style="29" customWidth="1"/>
    <col min="7677" max="7677" width="15.75" style="29" customWidth="1"/>
    <col min="7678" max="7678" width="18.25" style="29" customWidth="1"/>
    <col min="7679" max="7681" width="9" style="29"/>
    <col min="7682" max="7682" width="11.5" style="29" customWidth="1"/>
    <col min="7683" max="7683" width="21.83203125" style="29" customWidth="1"/>
    <col min="7684" max="7684" width="17.75" style="29" customWidth="1"/>
    <col min="7685" max="7685" width="31.58203125" style="29" customWidth="1"/>
    <col min="7686" max="7686" width="18.83203125" style="29" customWidth="1"/>
    <col min="7687" max="7687" width="17" style="29" customWidth="1"/>
    <col min="7688" max="7688" width="27" style="29" customWidth="1"/>
    <col min="7689" max="7924" width="9" style="29"/>
    <col min="7925" max="7925" width="13.08203125" style="29" customWidth="1"/>
    <col min="7926" max="7926" width="22.25" style="29" customWidth="1"/>
    <col min="7927" max="7927" width="26.83203125" style="29" customWidth="1"/>
    <col min="7928" max="7928" width="14.75" style="29" customWidth="1"/>
    <col min="7929" max="7929" width="42.83203125" style="29" customWidth="1"/>
    <col min="7930" max="7930" width="15.5" style="29" customWidth="1"/>
    <col min="7931" max="7932" width="22.25" style="29" customWidth="1"/>
    <col min="7933" max="7933" width="15.75" style="29" customWidth="1"/>
    <col min="7934" max="7934" width="18.25" style="29" customWidth="1"/>
    <col min="7935" max="7937" width="9" style="29"/>
    <col min="7938" max="7938" width="11.5" style="29" customWidth="1"/>
    <col min="7939" max="7939" width="21.83203125" style="29" customWidth="1"/>
    <col min="7940" max="7940" width="17.75" style="29" customWidth="1"/>
    <col min="7941" max="7941" width="31.58203125" style="29" customWidth="1"/>
    <col min="7942" max="7942" width="18.83203125" style="29" customWidth="1"/>
    <col min="7943" max="7943" width="17" style="29" customWidth="1"/>
    <col min="7944" max="7944" width="27" style="29" customWidth="1"/>
    <col min="7945" max="8180" width="9" style="29"/>
    <col min="8181" max="8181" width="13.08203125" style="29" customWidth="1"/>
    <col min="8182" max="8182" width="22.25" style="29" customWidth="1"/>
    <col min="8183" max="8183" width="26.83203125" style="29" customWidth="1"/>
    <col min="8184" max="8184" width="14.75" style="29" customWidth="1"/>
    <col min="8185" max="8185" width="42.83203125" style="29" customWidth="1"/>
    <col min="8186" max="8186" width="15.5" style="29" customWidth="1"/>
    <col min="8187" max="8188" width="22.25" style="29" customWidth="1"/>
    <col min="8189" max="8189" width="15.75" style="29" customWidth="1"/>
    <col min="8190" max="8190" width="18.25" style="29" customWidth="1"/>
    <col min="8191" max="8193" width="9" style="29"/>
    <col min="8194" max="8194" width="11.5" style="29" customWidth="1"/>
    <col min="8195" max="8195" width="21.83203125" style="29" customWidth="1"/>
    <col min="8196" max="8196" width="17.75" style="29" customWidth="1"/>
    <col min="8197" max="8197" width="31.58203125" style="29" customWidth="1"/>
    <col min="8198" max="8198" width="18.83203125" style="29" customWidth="1"/>
    <col min="8199" max="8199" width="17" style="29" customWidth="1"/>
    <col min="8200" max="8200" width="27" style="29" customWidth="1"/>
    <col min="8201" max="8436" width="9" style="29"/>
    <col min="8437" max="8437" width="13.08203125" style="29" customWidth="1"/>
    <col min="8438" max="8438" width="22.25" style="29" customWidth="1"/>
    <col min="8439" max="8439" width="26.83203125" style="29" customWidth="1"/>
    <col min="8440" max="8440" width="14.75" style="29" customWidth="1"/>
    <col min="8441" max="8441" width="42.83203125" style="29" customWidth="1"/>
    <col min="8442" max="8442" width="15.5" style="29" customWidth="1"/>
    <col min="8443" max="8444" width="22.25" style="29" customWidth="1"/>
    <col min="8445" max="8445" width="15.75" style="29" customWidth="1"/>
    <col min="8446" max="8446" width="18.25" style="29" customWidth="1"/>
    <col min="8447" max="8449" width="9" style="29"/>
    <col min="8450" max="8450" width="11.5" style="29" customWidth="1"/>
    <col min="8451" max="8451" width="21.83203125" style="29" customWidth="1"/>
    <col min="8452" max="8452" width="17.75" style="29" customWidth="1"/>
    <col min="8453" max="8453" width="31.58203125" style="29" customWidth="1"/>
    <col min="8454" max="8454" width="18.83203125" style="29" customWidth="1"/>
    <col min="8455" max="8455" width="17" style="29" customWidth="1"/>
    <col min="8456" max="8456" width="27" style="29" customWidth="1"/>
    <col min="8457" max="8692" width="9" style="29"/>
    <col min="8693" max="8693" width="13.08203125" style="29" customWidth="1"/>
    <col min="8694" max="8694" width="22.25" style="29" customWidth="1"/>
    <col min="8695" max="8695" width="26.83203125" style="29" customWidth="1"/>
    <col min="8696" max="8696" width="14.75" style="29" customWidth="1"/>
    <col min="8697" max="8697" width="42.83203125" style="29" customWidth="1"/>
    <col min="8698" max="8698" width="15.5" style="29" customWidth="1"/>
    <col min="8699" max="8700" width="22.25" style="29" customWidth="1"/>
    <col min="8701" max="8701" width="15.75" style="29" customWidth="1"/>
    <col min="8702" max="8702" width="18.25" style="29" customWidth="1"/>
    <col min="8703" max="8705" width="9" style="29"/>
    <col min="8706" max="8706" width="11.5" style="29" customWidth="1"/>
    <col min="8707" max="8707" width="21.83203125" style="29" customWidth="1"/>
    <col min="8708" max="8708" width="17.75" style="29" customWidth="1"/>
    <col min="8709" max="8709" width="31.58203125" style="29" customWidth="1"/>
    <col min="8710" max="8710" width="18.83203125" style="29" customWidth="1"/>
    <col min="8711" max="8711" width="17" style="29" customWidth="1"/>
    <col min="8712" max="8712" width="27" style="29" customWidth="1"/>
    <col min="8713" max="8948" width="9" style="29"/>
    <col min="8949" max="8949" width="13.08203125" style="29" customWidth="1"/>
    <col min="8950" max="8950" width="22.25" style="29" customWidth="1"/>
    <col min="8951" max="8951" width="26.83203125" style="29" customWidth="1"/>
    <col min="8952" max="8952" width="14.75" style="29" customWidth="1"/>
    <col min="8953" max="8953" width="42.83203125" style="29" customWidth="1"/>
    <col min="8954" max="8954" width="15.5" style="29" customWidth="1"/>
    <col min="8955" max="8956" width="22.25" style="29" customWidth="1"/>
    <col min="8957" max="8957" width="15.75" style="29" customWidth="1"/>
    <col min="8958" max="8958" width="18.25" style="29" customWidth="1"/>
    <col min="8959" max="8961" width="9" style="29"/>
    <col min="8962" max="8962" width="11.5" style="29" customWidth="1"/>
    <col min="8963" max="8963" width="21.83203125" style="29" customWidth="1"/>
    <col min="8964" max="8964" width="17.75" style="29" customWidth="1"/>
    <col min="8965" max="8965" width="31.58203125" style="29" customWidth="1"/>
    <col min="8966" max="8966" width="18.83203125" style="29" customWidth="1"/>
    <col min="8967" max="8967" width="17" style="29" customWidth="1"/>
    <col min="8968" max="8968" width="27" style="29" customWidth="1"/>
    <col min="8969" max="9204" width="9" style="29"/>
    <col min="9205" max="9205" width="13.08203125" style="29" customWidth="1"/>
    <col min="9206" max="9206" width="22.25" style="29" customWidth="1"/>
    <col min="9207" max="9207" width="26.83203125" style="29" customWidth="1"/>
    <col min="9208" max="9208" width="14.75" style="29" customWidth="1"/>
    <col min="9209" max="9209" width="42.83203125" style="29" customWidth="1"/>
    <col min="9210" max="9210" width="15.5" style="29" customWidth="1"/>
    <col min="9211" max="9212" width="22.25" style="29" customWidth="1"/>
    <col min="9213" max="9213" width="15.75" style="29" customWidth="1"/>
    <col min="9214" max="9214" width="18.25" style="29" customWidth="1"/>
    <col min="9215" max="9217" width="9" style="29"/>
    <col min="9218" max="9218" width="11.5" style="29" customWidth="1"/>
    <col min="9219" max="9219" width="21.83203125" style="29" customWidth="1"/>
    <col min="9220" max="9220" width="17.75" style="29" customWidth="1"/>
    <col min="9221" max="9221" width="31.58203125" style="29" customWidth="1"/>
    <col min="9222" max="9222" width="18.83203125" style="29" customWidth="1"/>
    <col min="9223" max="9223" width="17" style="29" customWidth="1"/>
    <col min="9224" max="9224" width="27" style="29" customWidth="1"/>
    <col min="9225" max="9460" width="9" style="29"/>
    <col min="9461" max="9461" width="13.08203125" style="29" customWidth="1"/>
    <col min="9462" max="9462" width="22.25" style="29" customWidth="1"/>
    <col min="9463" max="9463" width="26.83203125" style="29" customWidth="1"/>
    <col min="9464" max="9464" width="14.75" style="29" customWidth="1"/>
    <col min="9465" max="9465" width="42.83203125" style="29" customWidth="1"/>
    <col min="9466" max="9466" width="15.5" style="29" customWidth="1"/>
    <col min="9467" max="9468" width="22.25" style="29" customWidth="1"/>
    <col min="9469" max="9469" width="15.75" style="29" customWidth="1"/>
    <col min="9470" max="9470" width="18.25" style="29" customWidth="1"/>
    <col min="9471" max="9473" width="9" style="29"/>
    <col min="9474" max="9474" width="11.5" style="29" customWidth="1"/>
    <col min="9475" max="9475" width="21.83203125" style="29" customWidth="1"/>
    <col min="9476" max="9476" width="17.75" style="29" customWidth="1"/>
    <col min="9477" max="9477" width="31.58203125" style="29" customWidth="1"/>
    <col min="9478" max="9478" width="18.83203125" style="29" customWidth="1"/>
    <col min="9479" max="9479" width="17" style="29" customWidth="1"/>
    <col min="9480" max="9480" width="27" style="29" customWidth="1"/>
    <col min="9481" max="9716" width="9" style="29"/>
    <col min="9717" max="9717" width="13.08203125" style="29" customWidth="1"/>
    <col min="9718" max="9718" width="22.25" style="29" customWidth="1"/>
    <col min="9719" max="9719" width="26.83203125" style="29" customWidth="1"/>
    <col min="9720" max="9720" width="14.75" style="29" customWidth="1"/>
    <col min="9721" max="9721" width="42.83203125" style="29" customWidth="1"/>
    <col min="9722" max="9722" width="15.5" style="29" customWidth="1"/>
    <col min="9723" max="9724" width="22.25" style="29" customWidth="1"/>
    <col min="9725" max="9725" width="15.75" style="29" customWidth="1"/>
    <col min="9726" max="9726" width="18.25" style="29" customWidth="1"/>
    <col min="9727" max="9729" width="9" style="29"/>
    <col min="9730" max="9730" width="11.5" style="29" customWidth="1"/>
    <col min="9731" max="9731" width="21.83203125" style="29" customWidth="1"/>
    <col min="9732" max="9732" width="17.75" style="29" customWidth="1"/>
    <col min="9733" max="9733" width="31.58203125" style="29" customWidth="1"/>
    <col min="9734" max="9734" width="18.83203125" style="29" customWidth="1"/>
    <col min="9735" max="9735" width="17" style="29" customWidth="1"/>
    <col min="9736" max="9736" width="27" style="29" customWidth="1"/>
    <col min="9737" max="9972" width="9" style="29"/>
    <col min="9973" max="9973" width="13.08203125" style="29" customWidth="1"/>
    <col min="9974" max="9974" width="22.25" style="29" customWidth="1"/>
    <col min="9975" max="9975" width="26.83203125" style="29" customWidth="1"/>
    <col min="9976" max="9976" width="14.75" style="29" customWidth="1"/>
    <col min="9977" max="9977" width="42.83203125" style="29" customWidth="1"/>
    <col min="9978" max="9978" width="15.5" style="29" customWidth="1"/>
    <col min="9979" max="9980" width="22.25" style="29" customWidth="1"/>
    <col min="9981" max="9981" width="15.75" style="29" customWidth="1"/>
    <col min="9982" max="9982" width="18.25" style="29" customWidth="1"/>
    <col min="9983" max="9985" width="9" style="29"/>
    <col min="9986" max="9986" width="11.5" style="29" customWidth="1"/>
    <col min="9987" max="9987" width="21.83203125" style="29" customWidth="1"/>
    <col min="9988" max="9988" width="17.75" style="29" customWidth="1"/>
    <col min="9989" max="9989" width="31.58203125" style="29" customWidth="1"/>
    <col min="9990" max="9990" width="18.83203125" style="29" customWidth="1"/>
    <col min="9991" max="9991" width="17" style="29" customWidth="1"/>
    <col min="9992" max="9992" width="27" style="29" customWidth="1"/>
    <col min="9993" max="10228" width="9" style="29"/>
    <col min="10229" max="10229" width="13.08203125" style="29" customWidth="1"/>
    <col min="10230" max="10230" width="22.25" style="29" customWidth="1"/>
    <col min="10231" max="10231" width="26.83203125" style="29" customWidth="1"/>
    <col min="10232" max="10232" width="14.75" style="29" customWidth="1"/>
    <col min="10233" max="10233" width="42.83203125" style="29" customWidth="1"/>
    <col min="10234" max="10234" width="15.5" style="29" customWidth="1"/>
    <col min="10235" max="10236" width="22.25" style="29" customWidth="1"/>
    <col min="10237" max="10237" width="15.75" style="29" customWidth="1"/>
    <col min="10238" max="10238" width="18.25" style="29" customWidth="1"/>
    <col min="10239" max="10241" width="9" style="29"/>
    <col min="10242" max="10242" width="11.5" style="29" customWidth="1"/>
    <col min="10243" max="10243" width="21.83203125" style="29" customWidth="1"/>
    <col min="10244" max="10244" width="17.75" style="29" customWidth="1"/>
    <col min="10245" max="10245" width="31.58203125" style="29" customWidth="1"/>
    <col min="10246" max="10246" width="18.83203125" style="29" customWidth="1"/>
    <col min="10247" max="10247" width="17" style="29" customWidth="1"/>
    <col min="10248" max="10248" width="27" style="29" customWidth="1"/>
    <col min="10249" max="10484" width="9" style="29"/>
    <col min="10485" max="10485" width="13.08203125" style="29" customWidth="1"/>
    <col min="10486" max="10486" width="22.25" style="29" customWidth="1"/>
    <col min="10487" max="10487" width="26.83203125" style="29" customWidth="1"/>
    <col min="10488" max="10488" width="14.75" style="29" customWidth="1"/>
    <col min="10489" max="10489" width="42.83203125" style="29" customWidth="1"/>
    <col min="10490" max="10490" width="15.5" style="29" customWidth="1"/>
    <col min="10491" max="10492" width="22.25" style="29" customWidth="1"/>
    <col min="10493" max="10493" width="15.75" style="29" customWidth="1"/>
    <col min="10494" max="10494" width="18.25" style="29" customWidth="1"/>
    <col min="10495" max="10497" width="9" style="29"/>
    <col min="10498" max="10498" width="11.5" style="29" customWidth="1"/>
    <col min="10499" max="10499" width="21.83203125" style="29" customWidth="1"/>
    <col min="10500" max="10500" width="17.75" style="29" customWidth="1"/>
    <col min="10501" max="10501" width="31.58203125" style="29" customWidth="1"/>
    <col min="10502" max="10502" width="18.83203125" style="29" customWidth="1"/>
    <col min="10503" max="10503" width="17" style="29" customWidth="1"/>
    <col min="10504" max="10504" width="27" style="29" customWidth="1"/>
    <col min="10505" max="10740" width="9" style="29"/>
    <col min="10741" max="10741" width="13.08203125" style="29" customWidth="1"/>
    <col min="10742" max="10742" width="22.25" style="29" customWidth="1"/>
    <col min="10743" max="10743" width="26.83203125" style="29" customWidth="1"/>
    <col min="10744" max="10744" width="14.75" style="29" customWidth="1"/>
    <col min="10745" max="10745" width="42.83203125" style="29" customWidth="1"/>
    <col min="10746" max="10746" width="15.5" style="29" customWidth="1"/>
    <col min="10747" max="10748" width="22.25" style="29" customWidth="1"/>
    <col min="10749" max="10749" width="15.75" style="29" customWidth="1"/>
    <col min="10750" max="10750" width="18.25" style="29" customWidth="1"/>
    <col min="10751" max="10753" width="9" style="29"/>
    <col min="10754" max="10754" width="11.5" style="29" customWidth="1"/>
    <col min="10755" max="10755" width="21.83203125" style="29" customWidth="1"/>
    <col min="10756" max="10756" width="17.75" style="29" customWidth="1"/>
    <col min="10757" max="10757" width="31.58203125" style="29" customWidth="1"/>
    <col min="10758" max="10758" width="18.83203125" style="29" customWidth="1"/>
    <col min="10759" max="10759" width="17" style="29" customWidth="1"/>
    <col min="10760" max="10760" width="27" style="29" customWidth="1"/>
    <col min="10761" max="10996" width="9" style="29"/>
    <col min="10997" max="10997" width="13.08203125" style="29" customWidth="1"/>
    <col min="10998" max="10998" width="22.25" style="29" customWidth="1"/>
    <col min="10999" max="10999" width="26.83203125" style="29" customWidth="1"/>
    <col min="11000" max="11000" width="14.75" style="29" customWidth="1"/>
    <col min="11001" max="11001" width="42.83203125" style="29" customWidth="1"/>
    <col min="11002" max="11002" width="15.5" style="29" customWidth="1"/>
    <col min="11003" max="11004" width="22.25" style="29" customWidth="1"/>
    <col min="11005" max="11005" width="15.75" style="29" customWidth="1"/>
    <col min="11006" max="11006" width="18.25" style="29" customWidth="1"/>
    <col min="11007" max="11009" width="9" style="29"/>
    <col min="11010" max="11010" width="11.5" style="29" customWidth="1"/>
    <col min="11011" max="11011" width="21.83203125" style="29" customWidth="1"/>
    <col min="11012" max="11012" width="17.75" style="29" customWidth="1"/>
    <col min="11013" max="11013" width="31.58203125" style="29" customWidth="1"/>
    <col min="11014" max="11014" width="18.83203125" style="29" customWidth="1"/>
    <col min="11015" max="11015" width="17" style="29" customWidth="1"/>
    <col min="11016" max="11016" width="27" style="29" customWidth="1"/>
    <col min="11017" max="11252" width="9" style="29"/>
    <col min="11253" max="11253" width="13.08203125" style="29" customWidth="1"/>
    <col min="11254" max="11254" width="22.25" style="29" customWidth="1"/>
    <col min="11255" max="11255" width="26.83203125" style="29" customWidth="1"/>
    <col min="11256" max="11256" width="14.75" style="29" customWidth="1"/>
    <col min="11257" max="11257" width="42.83203125" style="29" customWidth="1"/>
    <col min="11258" max="11258" width="15.5" style="29" customWidth="1"/>
    <col min="11259" max="11260" width="22.25" style="29" customWidth="1"/>
    <col min="11261" max="11261" width="15.75" style="29" customWidth="1"/>
    <col min="11262" max="11262" width="18.25" style="29" customWidth="1"/>
    <col min="11263" max="11265" width="9" style="29"/>
    <col min="11266" max="11266" width="11.5" style="29" customWidth="1"/>
    <col min="11267" max="11267" width="21.83203125" style="29" customWidth="1"/>
    <col min="11268" max="11268" width="17.75" style="29" customWidth="1"/>
    <col min="11269" max="11269" width="31.58203125" style="29" customWidth="1"/>
    <col min="11270" max="11270" width="18.83203125" style="29" customWidth="1"/>
    <col min="11271" max="11271" width="17" style="29" customWidth="1"/>
    <col min="11272" max="11272" width="27" style="29" customWidth="1"/>
    <col min="11273" max="11508" width="9" style="29"/>
    <col min="11509" max="11509" width="13.08203125" style="29" customWidth="1"/>
    <col min="11510" max="11510" width="22.25" style="29" customWidth="1"/>
    <col min="11511" max="11511" width="26.83203125" style="29" customWidth="1"/>
    <col min="11512" max="11512" width="14.75" style="29" customWidth="1"/>
    <col min="11513" max="11513" width="42.83203125" style="29" customWidth="1"/>
    <col min="11514" max="11514" width="15.5" style="29" customWidth="1"/>
    <col min="11515" max="11516" width="22.25" style="29" customWidth="1"/>
    <col min="11517" max="11517" width="15.75" style="29" customWidth="1"/>
    <col min="11518" max="11518" width="18.25" style="29" customWidth="1"/>
    <col min="11519" max="11521" width="9" style="29"/>
    <col min="11522" max="11522" width="11.5" style="29" customWidth="1"/>
    <col min="11523" max="11523" width="21.83203125" style="29" customWidth="1"/>
    <col min="11524" max="11524" width="17.75" style="29" customWidth="1"/>
    <col min="11525" max="11525" width="31.58203125" style="29" customWidth="1"/>
    <col min="11526" max="11526" width="18.83203125" style="29" customWidth="1"/>
    <col min="11527" max="11527" width="17" style="29" customWidth="1"/>
    <col min="11528" max="11528" width="27" style="29" customWidth="1"/>
    <col min="11529" max="11764" width="9" style="29"/>
    <col min="11765" max="11765" width="13.08203125" style="29" customWidth="1"/>
    <col min="11766" max="11766" width="22.25" style="29" customWidth="1"/>
    <col min="11767" max="11767" width="26.83203125" style="29" customWidth="1"/>
    <col min="11768" max="11768" width="14.75" style="29" customWidth="1"/>
    <col min="11769" max="11769" width="42.83203125" style="29" customWidth="1"/>
    <col min="11770" max="11770" width="15.5" style="29" customWidth="1"/>
    <col min="11771" max="11772" width="22.25" style="29" customWidth="1"/>
    <col min="11773" max="11773" width="15.75" style="29" customWidth="1"/>
    <col min="11774" max="11774" width="18.25" style="29" customWidth="1"/>
    <col min="11775" max="11777" width="9" style="29"/>
    <col min="11778" max="11778" width="11.5" style="29" customWidth="1"/>
    <col min="11779" max="11779" width="21.83203125" style="29" customWidth="1"/>
    <col min="11780" max="11780" width="17.75" style="29" customWidth="1"/>
    <col min="11781" max="11781" width="31.58203125" style="29" customWidth="1"/>
    <col min="11782" max="11782" width="18.83203125" style="29" customWidth="1"/>
    <col min="11783" max="11783" width="17" style="29" customWidth="1"/>
    <col min="11784" max="11784" width="27" style="29" customWidth="1"/>
    <col min="11785" max="12020" width="9" style="29"/>
    <col min="12021" max="12021" width="13.08203125" style="29" customWidth="1"/>
    <col min="12022" max="12022" width="22.25" style="29" customWidth="1"/>
    <col min="12023" max="12023" width="26.83203125" style="29" customWidth="1"/>
    <col min="12024" max="12024" width="14.75" style="29" customWidth="1"/>
    <col min="12025" max="12025" width="42.83203125" style="29" customWidth="1"/>
    <col min="12026" max="12026" width="15.5" style="29" customWidth="1"/>
    <col min="12027" max="12028" width="22.25" style="29" customWidth="1"/>
    <col min="12029" max="12029" width="15.75" style="29" customWidth="1"/>
    <col min="12030" max="12030" width="18.25" style="29" customWidth="1"/>
    <col min="12031" max="12033" width="9" style="29"/>
    <col min="12034" max="12034" width="11.5" style="29" customWidth="1"/>
    <col min="12035" max="12035" width="21.83203125" style="29" customWidth="1"/>
    <col min="12036" max="12036" width="17.75" style="29" customWidth="1"/>
    <col min="12037" max="12037" width="31.58203125" style="29" customWidth="1"/>
    <col min="12038" max="12038" width="18.83203125" style="29" customWidth="1"/>
    <col min="12039" max="12039" width="17" style="29" customWidth="1"/>
    <col min="12040" max="12040" width="27" style="29" customWidth="1"/>
    <col min="12041" max="12276" width="9" style="29"/>
    <col min="12277" max="12277" width="13.08203125" style="29" customWidth="1"/>
    <col min="12278" max="12278" width="22.25" style="29" customWidth="1"/>
    <col min="12279" max="12279" width="26.83203125" style="29" customWidth="1"/>
    <col min="12280" max="12280" width="14.75" style="29" customWidth="1"/>
    <col min="12281" max="12281" width="42.83203125" style="29" customWidth="1"/>
    <col min="12282" max="12282" width="15.5" style="29" customWidth="1"/>
    <col min="12283" max="12284" width="22.25" style="29" customWidth="1"/>
    <col min="12285" max="12285" width="15.75" style="29" customWidth="1"/>
    <col min="12286" max="12286" width="18.25" style="29" customWidth="1"/>
    <col min="12287" max="12289" width="9" style="29"/>
    <col min="12290" max="12290" width="11.5" style="29" customWidth="1"/>
    <col min="12291" max="12291" width="21.83203125" style="29" customWidth="1"/>
    <col min="12292" max="12292" width="17.75" style="29" customWidth="1"/>
    <col min="12293" max="12293" width="31.58203125" style="29" customWidth="1"/>
    <col min="12294" max="12294" width="18.83203125" style="29" customWidth="1"/>
    <col min="12295" max="12295" width="17" style="29" customWidth="1"/>
    <col min="12296" max="12296" width="27" style="29" customWidth="1"/>
    <col min="12297" max="12532" width="9" style="29"/>
    <col min="12533" max="12533" width="13.08203125" style="29" customWidth="1"/>
    <col min="12534" max="12534" width="22.25" style="29" customWidth="1"/>
    <col min="12535" max="12535" width="26.83203125" style="29" customWidth="1"/>
    <col min="12536" max="12536" width="14.75" style="29" customWidth="1"/>
    <col min="12537" max="12537" width="42.83203125" style="29" customWidth="1"/>
    <col min="12538" max="12538" width="15.5" style="29" customWidth="1"/>
    <col min="12539" max="12540" width="22.25" style="29" customWidth="1"/>
    <col min="12541" max="12541" width="15.75" style="29" customWidth="1"/>
    <col min="12542" max="12542" width="18.25" style="29" customWidth="1"/>
    <col min="12543" max="12545" width="9" style="29"/>
    <col min="12546" max="12546" width="11.5" style="29" customWidth="1"/>
    <col min="12547" max="12547" width="21.83203125" style="29" customWidth="1"/>
    <col min="12548" max="12548" width="17.75" style="29" customWidth="1"/>
    <col min="12549" max="12549" width="31.58203125" style="29" customWidth="1"/>
    <col min="12550" max="12550" width="18.83203125" style="29" customWidth="1"/>
    <col min="12551" max="12551" width="17" style="29" customWidth="1"/>
    <col min="12552" max="12552" width="27" style="29" customWidth="1"/>
    <col min="12553" max="12788" width="9" style="29"/>
    <col min="12789" max="12789" width="13.08203125" style="29" customWidth="1"/>
    <col min="12790" max="12790" width="22.25" style="29" customWidth="1"/>
    <col min="12791" max="12791" width="26.83203125" style="29" customWidth="1"/>
    <col min="12792" max="12792" width="14.75" style="29" customWidth="1"/>
    <col min="12793" max="12793" width="42.83203125" style="29" customWidth="1"/>
    <col min="12794" max="12794" width="15.5" style="29" customWidth="1"/>
    <col min="12795" max="12796" width="22.25" style="29" customWidth="1"/>
    <col min="12797" max="12797" width="15.75" style="29" customWidth="1"/>
    <col min="12798" max="12798" width="18.25" style="29" customWidth="1"/>
    <col min="12799" max="12801" width="9" style="29"/>
    <col min="12802" max="12802" width="11.5" style="29" customWidth="1"/>
    <col min="12803" max="12803" width="21.83203125" style="29" customWidth="1"/>
    <col min="12804" max="12804" width="17.75" style="29" customWidth="1"/>
    <col min="12805" max="12805" width="31.58203125" style="29" customWidth="1"/>
    <col min="12806" max="12806" width="18.83203125" style="29" customWidth="1"/>
    <col min="12807" max="12807" width="17" style="29" customWidth="1"/>
    <col min="12808" max="12808" width="27" style="29" customWidth="1"/>
    <col min="12809" max="13044" width="9" style="29"/>
    <col min="13045" max="13045" width="13.08203125" style="29" customWidth="1"/>
    <col min="13046" max="13046" width="22.25" style="29" customWidth="1"/>
    <col min="13047" max="13047" width="26.83203125" style="29" customWidth="1"/>
    <col min="13048" max="13048" width="14.75" style="29" customWidth="1"/>
    <col min="13049" max="13049" width="42.83203125" style="29" customWidth="1"/>
    <col min="13050" max="13050" width="15.5" style="29" customWidth="1"/>
    <col min="13051" max="13052" width="22.25" style="29" customWidth="1"/>
    <col min="13053" max="13053" width="15.75" style="29" customWidth="1"/>
    <col min="13054" max="13054" width="18.25" style="29" customWidth="1"/>
    <col min="13055" max="13057" width="9" style="29"/>
    <col min="13058" max="13058" width="11.5" style="29" customWidth="1"/>
    <col min="13059" max="13059" width="21.83203125" style="29" customWidth="1"/>
    <col min="13060" max="13060" width="17.75" style="29" customWidth="1"/>
    <col min="13061" max="13061" width="31.58203125" style="29" customWidth="1"/>
    <col min="13062" max="13062" width="18.83203125" style="29" customWidth="1"/>
    <col min="13063" max="13063" width="17" style="29" customWidth="1"/>
    <col min="13064" max="13064" width="27" style="29" customWidth="1"/>
    <col min="13065" max="13300" width="9" style="29"/>
    <col min="13301" max="13301" width="13.08203125" style="29" customWidth="1"/>
    <col min="13302" max="13302" width="22.25" style="29" customWidth="1"/>
    <col min="13303" max="13303" width="26.83203125" style="29" customWidth="1"/>
    <col min="13304" max="13304" width="14.75" style="29" customWidth="1"/>
    <col min="13305" max="13305" width="42.83203125" style="29" customWidth="1"/>
    <col min="13306" max="13306" width="15.5" style="29" customWidth="1"/>
    <col min="13307" max="13308" width="22.25" style="29" customWidth="1"/>
    <col min="13309" max="13309" width="15.75" style="29" customWidth="1"/>
    <col min="13310" max="13310" width="18.25" style="29" customWidth="1"/>
    <col min="13311" max="13313" width="9" style="29"/>
    <col min="13314" max="13314" width="11.5" style="29" customWidth="1"/>
    <col min="13315" max="13315" width="21.83203125" style="29" customWidth="1"/>
    <col min="13316" max="13316" width="17.75" style="29" customWidth="1"/>
    <col min="13317" max="13317" width="31.58203125" style="29" customWidth="1"/>
    <col min="13318" max="13318" width="18.83203125" style="29" customWidth="1"/>
    <col min="13319" max="13319" width="17" style="29" customWidth="1"/>
    <col min="13320" max="13320" width="27" style="29" customWidth="1"/>
    <col min="13321" max="13556" width="9" style="29"/>
    <col min="13557" max="13557" width="13.08203125" style="29" customWidth="1"/>
    <col min="13558" max="13558" width="22.25" style="29" customWidth="1"/>
    <col min="13559" max="13559" width="26.83203125" style="29" customWidth="1"/>
    <col min="13560" max="13560" width="14.75" style="29" customWidth="1"/>
    <col min="13561" max="13561" width="42.83203125" style="29" customWidth="1"/>
    <col min="13562" max="13562" width="15.5" style="29" customWidth="1"/>
    <col min="13563" max="13564" width="22.25" style="29" customWidth="1"/>
    <col min="13565" max="13565" width="15.75" style="29" customWidth="1"/>
    <col min="13566" max="13566" width="18.25" style="29" customWidth="1"/>
    <col min="13567" max="13569" width="9" style="29"/>
    <col min="13570" max="13570" width="11.5" style="29" customWidth="1"/>
    <col min="13571" max="13571" width="21.83203125" style="29" customWidth="1"/>
    <col min="13572" max="13572" width="17.75" style="29" customWidth="1"/>
    <col min="13573" max="13573" width="31.58203125" style="29" customWidth="1"/>
    <col min="13574" max="13574" width="18.83203125" style="29" customWidth="1"/>
    <col min="13575" max="13575" width="17" style="29" customWidth="1"/>
    <col min="13576" max="13576" width="27" style="29" customWidth="1"/>
    <col min="13577" max="13812" width="9" style="29"/>
    <col min="13813" max="13813" width="13.08203125" style="29" customWidth="1"/>
    <col min="13814" max="13814" width="22.25" style="29" customWidth="1"/>
    <col min="13815" max="13815" width="26.83203125" style="29" customWidth="1"/>
    <col min="13816" max="13816" width="14.75" style="29" customWidth="1"/>
    <col min="13817" max="13817" width="42.83203125" style="29" customWidth="1"/>
    <col min="13818" max="13818" width="15.5" style="29" customWidth="1"/>
    <col min="13819" max="13820" width="22.25" style="29" customWidth="1"/>
    <col min="13821" max="13821" width="15.75" style="29" customWidth="1"/>
    <col min="13822" max="13822" width="18.25" style="29" customWidth="1"/>
    <col min="13823" max="13825" width="9" style="29"/>
    <col min="13826" max="13826" width="11.5" style="29" customWidth="1"/>
    <col min="13827" max="13827" width="21.83203125" style="29" customWidth="1"/>
    <col min="13828" max="13828" width="17.75" style="29" customWidth="1"/>
    <col min="13829" max="13829" width="31.58203125" style="29" customWidth="1"/>
    <col min="13830" max="13830" width="18.83203125" style="29" customWidth="1"/>
    <col min="13831" max="13831" width="17" style="29" customWidth="1"/>
    <col min="13832" max="13832" width="27" style="29" customWidth="1"/>
    <col min="13833" max="14068" width="9" style="29"/>
    <col min="14069" max="14069" width="13.08203125" style="29" customWidth="1"/>
    <col min="14070" max="14070" width="22.25" style="29" customWidth="1"/>
    <col min="14071" max="14071" width="26.83203125" style="29" customWidth="1"/>
    <col min="14072" max="14072" width="14.75" style="29" customWidth="1"/>
    <col min="14073" max="14073" width="42.83203125" style="29" customWidth="1"/>
    <col min="14074" max="14074" width="15.5" style="29" customWidth="1"/>
    <col min="14075" max="14076" width="22.25" style="29" customWidth="1"/>
    <col min="14077" max="14077" width="15.75" style="29" customWidth="1"/>
    <col min="14078" max="14078" width="18.25" style="29" customWidth="1"/>
    <col min="14079" max="14081" width="9" style="29"/>
    <col min="14082" max="14082" width="11.5" style="29" customWidth="1"/>
    <col min="14083" max="14083" width="21.83203125" style="29" customWidth="1"/>
    <col min="14084" max="14084" width="17.75" style="29" customWidth="1"/>
    <col min="14085" max="14085" width="31.58203125" style="29" customWidth="1"/>
    <col min="14086" max="14086" width="18.83203125" style="29" customWidth="1"/>
    <col min="14087" max="14087" width="17" style="29" customWidth="1"/>
    <col min="14088" max="14088" width="27" style="29" customWidth="1"/>
    <col min="14089" max="14324" width="9" style="29"/>
    <col min="14325" max="14325" width="13.08203125" style="29" customWidth="1"/>
    <col min="14326" max="14326" width="22.25" style="29" customWidth="1"/>
    <col min="14327" max="14327" width="26.83203125" style="29" customWidth="1"/>
    <col min="14328" max="14328" width="14.75" style="29" customWidth="1"/>
    <col min="14329" max="14329" width="42.83203125" style="29" customWidth="1"/>
    <col min="14330" max="14330" width="15.5" style="29" customWidth="1"/>
    <col min="14331" max="14332" width="22.25" style="29" customWidth="1"/>
    <col min="14333" max="14333" width="15.75" style="29" customWidth="1"/>
    <col min="14334" max="14334" width="18.25" style="29" customWidth="1"/>
    <col min="14335" max="14337" width="9" style="29"/>
    <col min="14338" max="14338" width="11.5" style="29" customWidth="1"/>
    <col min="14339" max="14339" width="21.83203125" style="29" customWidth="1"/>
    <col min="14340" max="14340" width="17.75" style="29" customWidth="1"/>
    <col min="14341" max="14341" width="31.58203125" style="29" customWidth="1"/>
    <col min="14342" max="14342" width="18.83203125" style="29" customWidth="1"/>
    <col min="14343" max="14343" width="17" style="29" customWidth="1"/>
    <col min="14344" max="14344" width="27" style="29" customWidth="1"/>
    <col min="14345" max="14580" width="9" style="29"/>
    <col min="14581" max="14581" width="13.08203125" style="29" customWidth="1"/>
    <col min="14582" max="14582" width="22.25" style="29" customWidth="1"/>
    <col min="14583" max="14583" width="26.83203125" style="29" customWidth="1"/>
    <col min="14584" max="14584" width="14.75" style="29" customWidth="1"/>
    <col min="14585" max="14585" width="42.83203125" style="29" customWidth="1"/>
    <col min="14586" max="14586" width="15.5" style="29" customWidth="1"/>
    <col min="14587" max="14588" width="22.25" style="29" customWidth="1"/>
    <col min="14589" max="14589" width="15.75" style="29" customWidth="1"/>
    <col min="14590" max="14590" width="18.25" style="29" customWidth="1"/>
    <col min="14591" max="14593" width="9" style="29"/>
    <col min="14594" max="14594" width="11.5" style="29" customWidth="1"/>
    <col min="14595" max="14595" width="21.83203125" style="29" customWidth="1"/>
    <col min="14596" max="14596" width="17.75" style="29" customWidth="1"/>
    <col min="14597" max="14597" width="31.58203125" style="29" customWidth="1"/>
    <col min="14598" max="14598" width="18.83203125" style="29" customWidth="1"/>
    <col min="14599" max="14599" width="17" style="29" customWidth="1"/>
    <col min="14600" max="14600" width="27" style="29" customWidth="1"/>
    <col min="14601" max="14836" width="9" style="29"/>
    <col min="14837" max="14837" width="13.08203125" style="29" customWidth="1"/>
    <col min="14838" max="14838" width="22.25" style="29" customWidth="1"/>
    <col min="14839" max="14839" width="26.83203125" style="29" customWidth="1"/>
    <col min="14840" max="14840" width="14.75" style="29" customWidth="1"/>
    <col min="14841" max="14841" width="42.83203125" style="29" customWidth="1"/>
    <col min="14842" max="14842" width="15.5" style="29" customWidth="1"/>
    <col min="14843" max="14844" width="22.25" style="29" customWidth="1"/>
    <col min="14845" max="14845" width="15.75" style="29" customWidth="1"/>
    <col min="14846" max="14846" width="18.25" style="29" customWidth="1"/>
    <col min="14847" max="14849" width="9" style="29"/>
    <col min="14850" max="14850" width="11.5" style="29" customWidth="1"/>
    <col min="14851" max="14851" width="21.83203125" style="29" customWidth="1"/>
    <col min="14852" max="14852" width="17.75" style="29" customWidth="1"/>
    <col min="14853" max="14853" width="31.58203125" style="29" customWidth="1"/>
    <col min="14854" max="14854" width="18.83203125" style="29" customWidth="1"/>
    <col min="14855" max="14855" width="17" style="29" customWidth="1"/>
    <col min="14856" max="14856" width="27" style="29" customWidth="1"/>
    <col min="14857" max="15092" width="9" style="29"/>
    <col min="15093" max="15093" width="13.08203125" style="29" customWidth="1"/>
    <col min="15094" max="15094" width="22.25" style="29" customWidth="1"/>
    <col min="15095" max="15095" width="26.83203125" style="29" customWidth="1"/>
    <col min="15096" max="15096" width="14.75" style="29" customWidth="1"/>
    <col min="15097" max="15097" width="42.83203125" style="29" customWidth="1"/>
    <col min="15098" max="15098" width="15.5" style="29" customWidth="1"/>
    <col min="15099" max="15100" width="22.25" style="29" customWidth="1"/>
    <col min="15101" max="15101" width="15.75" style="29" customWidth="1"/>
    <col min="15102" max="15102" width="18.25" style="29" customWidth="1"/>
    <col min="15103" max="15105" width="9" style="29"/>
    <col min="15106" max="15106" width="11.5" style="29" customWidth="1"/>
    <col min="15107" max="15107" width="21.83203125" style="29" customWidth="1"/>
    <col min="15108" max="15108" width="17.75" style="29" customWidth="1"/>
    <col min="15109" max="15109" width="31.58203125" style="29" customWidth="1"/>
    <col min="15110" max="15110" width="18.83203125" style="29" customWidth="1"/>
    <col min="15111" max="15111" width="17" style="29" customWidth="1"/>
    <col min="15112" max="15112" width="27" style="29" customWidth="1"/>
    <col min="15113" max="15348" width="9" style="29"/>
    <col min="15349" max="15349" width="13.08203125" style="29" customWidth="1"/>
    <col min="15350" max="15350" width="22.25" style="29" customWidth="1"/>
    <col min="15351" max="15351" width="26.83203125" style="29" customWidth="1"/>
    <col min="15352" max="15352" width="14.75" style="29" customWidth="1"/>
    <col min="15353" max="15353" width="42.83203125" style="29" customWidth="1"/>
    <col min="15354" max="15354" width="15.5" style="29" customWidth="1"/>
    <col min="15355" max="15356" width="22.25" style="29" customWidth="1"/>
    <col min="15357" max="15357" width="15.75" style="29" customWidth="1"/>
    <col min="15358" max="15358" width="18.25" style="29" customWidth="1"/>
    <col min="15359" max="15361" width="9" style="29"/>
    <col min="15362" max="15362" width="11.5" style="29" customWidth="1"/>
    <col min="15363" max="15363" width="21.83203125" style="29" customWidth="1"/>
    <col min="15364" max="15364" width="17.75" style="29" customWidth="1"/>
    <col min="15365" max="15365" width="31.58203125" style="29" customWidth="1"/>
    <col min="15366" max="15366" width="18.83203125" style="29" customWidth="1"/>
    <col min="15367" max="15367" width="17" style="29" customWidth="1"/>
    <col min="15368" max="15368" width="27" style="29" customWidth="1"/>
    <col min="15369" max="15604" width="9" style="29"/>
    <col min="15605" max="15605" width="13.08203125" style="29" customWidth="1"/>
    <col min="15606" max="15606" width="22.25" style="29" customWidth="1"/>
    <col min="15607" max="15607" width="26.83203125" style="29" customWidth="1"/>
    <col min="15608" max="15608" width="14.75" style="29" customWidth="1"/>
    <col min="15609" max="15609" width="42.83203125" style="29" customWidth="1"/>
    <col min="15610" max="15610" width="15.5" style="29" customWidth="1"/>
    <col min="15611" max="15612" width="22.25" style="29" customWidth="1"/>
    <col min="15613" max="15613" width="15.75" style="29" customWidth="1"/>
    <col min="15614" max="15614" width="18.25" style="29" customWidth="1"/>
    <col min="15615" max="15617" width="9" style="29"/>
    <col min="15618" max="15618" width="11.5" style="29" customWidth="1"/>
    <col min="15619" max="15619" width="21.83203125" style="29" customWidth="1"/>
    <col min="15620" max="15620" width="17.75" style="29" customWidth="1"/>
    <col min="15621" max="15621" width="31.58203125" style="29" customWidth="1"/>
    <col min="15622" max="15622" width="18.83203125" style="29" customWidth="1"/>
    <col min="15623" max="15623" width="17" style="29" customWidth="1"/>
    <col min="15624" max="15624" width="27" style="29" customWidth="1"/>
    <col min="15625" max="15860" width="9" style="29"/>
    <col min="15861" max="15861" width="13.08203125" style="29" customWidth="1"/>
    <col min="15862" max="15862" width="22.25" style="29" customWidth="1"/>
    <col min="15863" max="15863" width="26.83203125" style="29" customWidth="1"/>
    <col min="15864" max="15864" width="14.75" style="29" customWidth="1"/>
    <col min="15865" max="15865" width="42.83203125" style="29" customWidth="1"/>
    <col min="15866" max="15866" width="15.5" style="29" customWidth="1"/>
    <col min="15867" max="15868" width="22.25" style="29" customWidth="1"/>
    <col min="15869" max="15869" width="15.75" style="29" customWidth="1"/>
    <col min="15870" max="15870" width="18.25" style="29" customWidth="1"/>
    <col min="15871" max="15873" width="9" style="29"/>
    <col min="15874" max="15874" width="11.5" style="29" customWidth="1"/>
    <col min="15875" max="15875" width="21.83203125" style="29" customWidth="1"/>
    <col min="15876" max="15876" width="17.75" style="29" customWidth="1"/>
    <col min="15877" max="15877" width="31.58203125" style="29" customWidth="1"/>
    <col min="15878" max="15878" width="18.83203125" style="29" customWidth="1"/>
    <col min="15879" max="15879" width="17" style="29" customWidth="1"/>
    <col min="15880" max="15880" width="27" style="29" customWidth="1"/>
    <col min="15881" max="16116" width="9" style="29"/>
    <col min="16117" max="16117" width="13.08203125" style="29" customWidth="1"/>
    <col min="16118" max="16118" width="22.25" style="29" customWidth="1"/>
    <col min="16119" max="16119" width="26.83203125" style="29" customWidth="1"/>
    <col min="16120" max="16120" width="14.75" style="29" customWidth="1"/>
    <col min="16121" max="16121" width="42.83203125" style="29" customWidth="1"/>
    <col min="16122" max="16122" width="15.5" style="29" customWidth="1"/>
    <col min="16123" max="16124" width="22.25" style="29" customWidth="1"/>
    <col min="16125" max="16125" width="15.75" style="29" customWidth="1"/>
    <col min="16126" max="16126" width="18.25" style="29" customWidth="1"/>
    <col min="16127" max="16129" width="9" style="29"/>
    <col min="16130" max="16130" width="11.5" style="29" customWidth="1"/>
    <col min="16131" max="16131" width="21.83203125" style="29" customWidth="1"/>
    <col min="16132" max="16132" width="17.75" style="29" customWidth="1"/>
    <col min="16133" max="16133" width="31.58203125" style="29" customWidth="1"/>
    <col min="16134" max="16134" width="18.83203125" style="29" customWidth="1"/>
    <col min="16135" max="16135" width="17" style="29" customWidth="1"/>
    <col min="16136" max="16136" width="27" style="29" customWidth="1"/>
    <col min="16137" max="16372" width="9" style="29"/>
    <col min="16373" max="16373" width="13.08203125" style="29" customWidth="1"/>
    <col min="16374" max="16374" width="22.25" style="29" customWidth="1"/>
    <col min="16375" max="16375" width="26.83203125" style="29" customWidth="1"/>
    <col min="16376" max="16376" width="14.75" style="29" customWidth="1"/>
    <col min="16377" max="16377" width="42.83203125" style="29" customWidth="1"/>
    <col min="16378" max="16378" width="15.5" style="29" customWidth="1"/>
    <col min="16379" max="16380" width="22.25" style="29" customWidth="1"/>
    <col min="16381" max="16381" width="15.75" style="29" customWidth="1"/>
    <col min="16382" max="16382" width="18.25" style="29" customWidth="1"/>
    <col min="16383" max="16384" width="9" style="29"/>
  </cols>
  <sheetData>
    <row r="1" spans="1:257" s="30" customFormat="1" ht="25.5" customHeight="1" x14ac:dyDescent="0.45">
      <c r="A1" s="26" t="s">
        <v>8</v>
      </c>
      <c r="B1" s="47" t="s">
        <v>9</v>
      </c>
      <c r="C1" s="27" t="s">
        <v>10</v>
      </c>
      <c r="D1" s="27" t="s">
        <v>11</v>
      </c>
      <c r="E1" s="27" t="s">
        <v>12</v>
      </c>
      <c r="F1" s="27" t="s">
        <v>13</v>
      </c>
      <c r="G1" s="27" t="s">
        <v>14</v>
      </c>
      <c r="H1" s="28" t="s">
        <v>15</v>
      </c>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29"/>
      <c r="EX1" s="29"/>
      <c r="EY1" s="29"/>
      <c r="EZ1" s="29"/>
      <c r="FA1" s="29"/>
      <c r="FB1" s="29"/>
      <c r="FC1" s="29"/>
      <c r="FD1" s="29"/>
      <c r="FE1" s="29"/>
      <c r="FF1" s="29"/>
      <c r="FG1" s="29"/>
      <c r="FH1" s="29"/>
      <c r="FI1" s="29"/>
      <c r="FJ1" s="29"/>
      <c r="FK1" s="29"/>
      <c r="FL1" s="29"/>
      <c r="FM1" s="29"/>
      <c r="FN1" s="29"/>
      <c r="FO1" s="29"/>
      <c r="FP1" s="29"/>
      <c r="FQ1" s="29"/>
      <c r="FR1" s="29"/>
      <c r="FS1" s="29"/>
      <c r="FT1" s="29"/>
      <c r="FU1" s="29"/>
      <c r="FV1" s="29"/>
      <c r="FW1" s="29"/>
      <c r="FX1" s="29"/>
      <c r="FY1" s="29"/>
      <c r="FZ1" s="29"/>
      <c r="GA1" s="29"/>
      <c r="GB1" s="29"/>
      <c r="GC1" s="29"/>
      <c r="GD1" s="29"/>
      <c r="GE1" s="29"/>
      <c r="GF1" s="29"/>
      <c r="GG1" s="29"/>
      <c r="GH1" s="29"/>
      <c r="GI1" s="29"/>
      <c r="GJ1" s="29"/>
      <c r="GK1" s="29"/>
      <c r="GL1" s="29"/>
      <c r="GM1" s="29"/>
      <c r="GN1" s="29"/>
      <c r="GO1" s="29"/>
      <c r="GP1" s="29"/>
      <c r="GQ1" s="29"/>
      <c r="GR1" s="29"/>
      <c r="GS1" s="29"/>
      <c r="GT1" s="29"/>
      <c r="GU1" s="29"/>
      <c r="GV1" s="29"/>
      <c r="GW1" s="29"/>
      <c r="GX1" s="29"/>
      <c r="GY1" s="29"/>
      <c r="GZ1" s="29"/>
      <c r="HA1" s="29"/>
      <c r="HB1" s="29"/>
      <c r="HC1" s="29"/>
      <c r="HD1" s="29"/>
      <c r="HE1" s="29"/>
      <c r="HF1" s="29"/>
      <c r="HG1" s="29"/>
      <c r="HH1" s="29"/>
      <c r="HI1" s="29"/>
      <c r="HJ1" s="29"/>
      <c r="HK1" s="29"/>
      <c r="HL1" s="29"/>
      <c r="HM1" s="29"/>
      <c r="HN1" s="29"/>
      <c r="HO1" s="29"/>
      <c r="HP1" s="29"/>
      <c r="HQ1" s="29"/>
      <c r="HR1" s="29"/>
      <c r="HS1" s="29"/>
      <c r="HT1" s="29"/>
      <c r="HU1" s="29"/>
      <c r="HV1" s="29"/>
      <c r="HW1" s="29"/>
      <c r="HX1" s="29"/>
      <c r="HY1" s="29"/>
      <c r="HZ1" s="29"/>
      <c r="IA1" s="29"/>
      <c r="IB1" s="29"/>
      <c r="IC1" s="29"/>
      <c r="ID1" s="29"/>
      <c r="IE1" s="29"/>
      <c r="IF1" s="29"/>
      <c r="IG1" s="29"/>
      <c r="IH1" s="29"/>
      <c r="II1" s="29"/>
      <c r="IJ1" s="29"/>
      <c r="IK1" s="29"/>
      <c r="IL1" s="29"/>
      <c r="IM1" s="29"/>
      <c r="IN1" s="29"/>
      <c r="IO1" s="29"/>
      <c r="IP1" s="29"/>
      <c r="IQ1" s="29"/>
      <c r="IR1" s="29"/>
      <c r="IS1" s="29"/>
      <c r="IT1" s="29"/>
      <c r="IU1" s="29"/>
      <c r="IV1" s="29"/>
      <c r="IW1" s="29"/>
    </row>
    <row r="2" spans="1:257" s="30" customFormat="1" ht="35.25" customHeight="1" x14ac:dyDescent="0.45">
      <c r="A2" s="133" t="s">
        <v>16</v>
      </c>
      <c r="B2" s="127" t="s">
        <v>17</v>
      </c>
      <c r="C2" s="128" t="s">
        <v>18</v>
      </c>
      <c r="D2" s="129" t="s">
        <v>19</v>
      </c>
      <c r="E2" s="49" t="s">
        <v>20</v>
      </c>
      <c r="F2" s="135">
        <v>1</v>
      </c>
      <c r="G2" s="137" t="s">
        <v>21</v>
      </c>
      <c r="H2" s="125" t="s">
        <v>22</v>
      </c>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c r="FS2" s="29"/>
      <c r="FT2" s="29"/>
      <c r="FU2" s="29"/>
      <c r="FV2" s="29"/>
      <c r="FW2" s="29"/>
      <c r="FX2" s="29"/>
      <c r="FY2" s="29"/>
      <c r="FZ2" s="29"/>
      <c r="GA2" s="29"/>
      <c r="GB2" s="29"/>
      <c r="GC2" s="29"/>
      <c r="GD2" s="29"/>
      <c r="GE2" s="29"/>
      <c r="GF2" s="29"/>
      <c r="GG2" s="29"/>
      <c r="GH2" s="29"/>
      <c r="GI2" s="29"/>
      <c r="GJ2" s="29"/>
      <c r="GK2" s="29"/>
      <c r="GL2" s="29"/>
      <c r="GM2" s="29"/>
      <c r="GN2" s="29"/>
      <c r="GO2" s="29"/>
      <c r="GP2" s="29"/>
      <c r="GQ2" s="29"/>
      <c r="GR2" s="29"/>
      <c r="GS2" s="29"/>
      <c r="GT2" s="29"/>
      <c r="GU2" s="29"/>
      <c r="GV2" s="29"/>
      <c r="GW2" s="29"/>
      <c r="GX2" s="29"/>
      <c r="GY2" s="29"/>
      <c r="GZ2" s="29"/>
      <c r="HA2" s="29"/>
      <c r="HB2" s="29"/>
      <c r="HC2" s="29"/>
      <c r="HD2" s="29"/>
      <c r="HE2" s="29"/>
      <c r="HF2" s="29"/>
      <c r="HG2" s="29"/>
      <c r="HH2" s="29"/>
      <c r="HI2" s="29"/>
      <c r="HJ2" s="29"/>
      <c r="HK2" s="29"/>
      <c r="HL2" s="29"/>
      <c r="HM2" s="29"/>
      <c r="HN2" s="29"/>
      <c r="HO2" s="29"/>
      <c r="HP2" s="29"/>
      <c r="HQ2" s="29"/>
      <c r="HR2" s="29"/>
      <c r="HS2" s="29"/>
      <c r="HT2" s="29"/>
      <c r="HU2" s="29"/>
      <c r="HV2" s="29"/>
      <c r="HW2" s="29"/>
      <c r="HX2" s="29"/>
      <c r="HY2" s="29"/>
      <c r="HZ2" s="29"/>
      <c r="IA2" s="29"/>
      <c r="IB2" s="29"/>
      <c r="IC2" s="29"/>
      <c r="ID2" s="29"/>
      <c r="IE2" s="29"/>
      <c r="IF2" s="29"/>
      <c r="IG2" s="29"/>
      <c r="IH2" s="29"/>
      <c r="II2" s="29"/>
      <c r="IJ2" s="29"/>
      <c r="IK2" s="29"/>
      <c r="IL2" s="29"/>
      <c r="IM2" s="29"/>
      <c r="IN2" s="29"/>
      <c r="IO2" s="29"/>
      <c r="IP2" s="29"/>
      <c r="IQ2" s="29"/>
      <c r="IR2" s="29"/>
      <c r="IS2" s="29"/>
      <c r="IT2" s="29"/>
      <c r="IU2" s="29"/>
      <c r="IV2" s="29"/>
      <c r="IW2" s="29"/>
    </row>
    <row r="3" spans="1:257" s="30" customFormat="1" ht="35.25" customHeight="1" x14ac:dyDescent="0.45">
      <c r="A3" s="133"/>
      <c r="B3" s="127"/>
      <c r="C3" s="128"/>
      <c r="D3" s="129"/>
      <c r="E3" s="49" t="s">
        <v>23</v>
      </c>
      <c r="F3" s="135"/>
      <c r="G3" s="137"/>
      <c r="H3" s="125"/>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c r="FS3" s="29"/>
      <c r="FT3" s="29"/>
      <c r="FU3" s="29"/>
      <c r="FV3" s="29"/>
      <c r="FW3" s="29"/>
      <c r="FX3" s="29"/>
      <c r="FY3" s="29"/>
      <c r="FZ3" s="29"/>
      <c r="GA3" s="29"/>
      <c r="GB3" s="29"/>
      <c r="GC3" s="29"/>
      <c r="GD3" s="29"/>
      <c r="GE3" s="29"/>
      <c r="GF3" s="29"/>
      <c r="GG3" s="29"/>
      <c r="GH3" s="29"/>
      <c r="GI3" s="29"/>
      <c r="GJ3" s="29"/>
      <c r="GK3" s="29"/>
      <c r="GL3" s="29"/>
      <c r="GM3" s="29"/>
      <c r="GN3" s="29"/>
      <c r="GO3" s="29"/>
      <c r="GP3" s="29"/>
      <c r="GQ3" s="29"/>
      <c r="GR3" s="29"/>
      <c r="GS3" s="29"/>
      <c r="GT3" s="29"/>
      <c r="GU3" s="29"/>
      <c r="GV3" s="29"/>
      <c r="GW3" s="29"/>
      <c r="GX3" s="29"/>
      <c r="GY3" s="29"/>
      <c r="GZ3" s="29"/>
      <c r="HA3" s="29"/>
      <c r="HB3" s="29"/>
      <c r="HC3" s="29"/>
      <c r="HD3" s="29"/>
      <c r="HE3" s="29"/>
      <c r="HF3" s="29"/>
      <c r="HG3" s="29"/>
      <c r="HH3" s="29"/>
      <c r="HI3" s="29"/>
      <c r="HJ3" s="29"/>
      <c r="HK3" s="29"/>
      <c r="HL3" s="29"/>
      <c r="HM3" s="29"/>
      <c r="HN3" s="29"/>
      <c r="HO3" s="29"/>
      <c r="HP3" s="29"/>
      <c r="HQ3" s="29"/>
      <c r="HR3" s="29"/>
      <c r="HS3" s="29"/>
      <c r="HT3" s="29"/>
      <c r="HU3" s="29"/>
      <c r="HV3" s="29"/>
      <c r="HW3" s="29"/>
      <c r="HX3" s="29"/>
      <c r="HY3" s="29"/>
      <c r="HZ3" s="29"/>
      <c r="IA3" s="29"/>
      <c r="IB3" s="29"/>
      <c r="IC3" s="29"/>
      <c r="ID3" s="29"/>
      <c r="IE3" s="29"/>
      <c r="IF3" s="29"/>
      <c r="IG3" s="29"/>
      <c r="IH3" s="29"/>
      <c r="II3" s="29"/>
      <c r="IJ3" s="29"/>
      <c r="IK3" s="29"/>
      <c r="IL3" s="29"/>
      <c r="IM3" s="29"/>
      <c r="IN3" s="29"/>
      <c r="IO3" s="29"/>
      <c r="IP3" s="29"/>
      <c r="IQ3" s="29"/>
      <c r="IR3" s="29"/>
      <c r="IS3" s="29"/>
      <c r="IT3" s="29"/>
      <c r="IU3" s="29"/>
      <c r="IV3" s="29"/>
      <c r="IW3" s="29"/>
    </row>
    <row r="4" spans="1:257" s="30" customFormat="1" ht="35.25" customHeight="1" x14ac:dyDescent="0.45">
      <c r="A4" s="133"/>
      <c r="B4" s="127"/>
      <c r="C4" s="128"/>
      <c r="D4" s="129"/>
      <c r="E4" s="48" t="s">
        <v>24</v>
      </c>
      <c r="F4" s="135"/>
      <c r="G4" s="137"/>
      <c r="H4" s="125"/>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c r="DM4" s="29"/>
      <c r="DN4" s="29"/>
      <c r="DO4" s="29"/>
      <c r="DP4" s="29"/>
      <c r="DQ4" s="29"/>
      <c r="DR4" s="29"/>
      <c r="DS4" s="29"/>
      <c r="DT4" s="29"/>
      <c r="DU4" s="29"/>
      <c r="DV4" s="29"/>
      <c r="DW4" s="29"/>
      <c r="DX4" s="29"/>
      <c r="DY4" s="29"/>
      <c r="DZ4" s="29"/>
      <c r="EA4" s="29"/>
      <c r="EB4" s="29"/>
      <c r="EC4" s="29"/>
      <c r="ED4" s="29"/>
      <c r="EE4" s="29"/>
      <c r="EF4" s="29"/>
      <c r="EG4" s="29"/>
      <c r="EH4" s="29"/>
      <c r="EI4" s="29"/>
      <c r="EJ4" s="29"/>
      <c r="EK4" s="29"/>
      <c r="EL4" s="29"/>
      <c r="EM4" s="29"/>
      <c r="EN4" s="29"/>
      <c r="EO4" s="29"/>
      <c r="EP4" s="29"/>
      <c r="EQ4" s="29"/>
      <c r="ER4" s="29"/>
      <c r="ES4" s="29"/>
      <c r="ET4" s="29"/>
      <c r="EU4" s="29"/>
      <c r="EV4" s="29"/>
      <c r="EW4" s="29"/>
      <c r="EX4" s="29"/>
      <c r="EY4" s="29"/>
      <c r="EZ4" s="29"/>
      <c r="FA4" s="29"/>
      <c r="FB4" s="29"/>
      <c r="FC4" s="29"/>
      <c r="FD4" s="29"/>
      <c r="FE4" s="29"/>
      <c r="FF4" s="29"/>
      <c r="FG4" s="29"/>
      <c r="FH4" s="29"/>
      <c r="FI4" s="29"/>
      <c r="FJ4" s="29"/>
      <c r="FK4" s="29"/>
      <c r="FL4" s="29"/>
      <c r="FM4" s="29"/>
      <c r="FN4" s="29"/>
      <c r="FO4" s="29"/>
      <c r="FP4" s="29"/>
      <c r="FQ4" s="29"/>
      <c r="FR4" s="29"/>
      <c r="FS4" s="29"/>
      <c r="FT4" s="29"/>
      <c r="FU4" s="29"/>
      <c r="FV4" s="29"/>
      <c r="FW4" s="29"/>
      <c r="FX4" s="29"/>
      <c r="FY4" s="29"/>
      <c r="FZ4" s="29"/>
      <c r="GA4" s="29"/>
      <c r="GB4" s="29"/>
      <c r="GC4" s="29"/>
      <c r="GD4" s="29"/>
      <c r="GE4" s="29"/>
      <c r="GF4" s="29"/>
      <c r="GG4" s="29"/>
      <c r="GH4" s="29"/>
      <c r="GI4" s="29"/>
      <c r="GJ4" s="29"/>
      <c r="GK4" s="29"/>
      <c r="GL4" s="29"/>
      <c r="GM4" s="29"/>
      <c r="GN4" s="29"/>
      <c r="GO4" s="29"/>
      <c r="GP4" s="29"/>
      <c r="GQ4" s="29"/>
      <c r="GR4" s="29"/>
      <c r="GS4" s="29"/>
      <c r="GT4" s="29"/>
      <c r="GU4" s="29"/>
      <c r="GV4" s="29"/>
      <c r="GW4" s="29"/>
      <c r="GX4" s="29"/>
      <c r="GY4" s="29"/>
      <c r="GZ4" s="29"/>
      <c r="HA4" s="29"/>
      <c r="HB4" s="29"/>
      <c r="HC4" s="29"/>
      <c r="HD4" s="29"/>
      <c r="HE4" s="29"/>
      <c r="HF4" s="29"/>
      <c r="HG4" s="29"/>
      <c r="HH4" s="29"/>
      <c r="HI4" s="29"/>
      <c r="HJ4" s="29"/>
      <c r="HK4" s="29"/>
      <c r="HL4" s="29"/>
      <c r="HM4" s="29"/>
      <c r="HN4" s="29"/>
      <c r="HO4" s="29"/>
      <c r="HP4" s="29"/>
      <c r="HQ4" s="29"/>
      <c r="HR4" s="29"/>
      <c r="HS4" s="29"/>
      <c r="HT4" s="29"/>
      <c r="HU4" s="29"/>
      <c r="HV4" s="29"/>
      <c r="HW4" s="29"/>
      <c r="HX4" s="29"/>
      <c r="HY4" s="29"/>
      <c r="HZ4" s="29"/>
      <c r="IA4" s="29"/>
      <c r="IB4" s="29"/>
      <c r="IC4" s="29"/>
      <c r="ID4" s="29"/>
      <c r="IE4" s="29"/>
      <c r="IF4" s="29"/>
      <c r="IG4" s="29"/>
      <c r="IH4" s="29"/>
      <c r="II4" s="29"/>
      <c r="IJ4" s="29"/>
      <c r="IK4" s="29"/>
      <c r="IL4" s="29"/>
      <c r="IM4" s="29"/>
      <c r="IN4" s="29"/>
      <c r="IO4" s="29"/>
      <c r="IP4" s="29"/>
      <c r="IQ4" s="29"/>
      <c r="IR4" s="29"/>
      <c r="IS4" s="29"/>
      <c r="IT4" s="29"/>
      <c r="IU4" s="29"/>
      <c r="IV4" s="29"/>
      <c r="IW4" s="29"/>
    </row>
    <row r="5" spans="1:257" s="30" customFormat="1" ht="35.25" customHeight="1" x14ac:dyDescent="0.45">
      <c r="A5" s="133"/>
      <c r="B5" s="127"/>
      <c r="C5" s="128"/>
      <c r="D5" s="129"/>
      <c r="E5" s="49" t="s">
        <v>25</v>
      </c>
      <c r="F5" s="135"/>
      <c r="G5" s="137"/>
      <c r="H5" s="125"/>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c r="FS5" s="29"/>
      <c r="FT5" s="29"/>
      <c r="FU5" s="29"/>
      <c r="FV5" s="29"/>
      <c r="FW5" s="29"/>
      <c r="FX5" s="29"/>
      <c r="FY5" s="29"/>
      <c r="FZ5" s="29"/>
      <c r="GA5" s="29"/>
      <c r="GB5" s="29"/>
      <c r="GC5" s="29"/>
      <c r="GD5" s="29"/>
      <c r="GE5" s="29"/>
      <c r="GF5" s="29"/>
      <c r="GG5" s="29"/>
      <c r="GH5" s="29"/>
      <c r="GI5" s="29"/>
      <c r="GJ5" s="29"/>
      <c r="GK5" s="29"/>
      <c r="GL5" s="29"/>
      <c r="GM5" s="29"/>
      <c r="GN5" s="29"/>
      <c r="GO5" s="29"/>
      <c r="GP5" s="29"/>
      <c r="GQ5" s="29"/>
      <c r="GR5" s="29"/>
      <c r="GS5" s="29"/>
      <c r="GT5" s="29"/>
      <c r="GU5" s="29"/>
      <c r="GV5" s="29"/>
      <c r="GW5" s="29"/>
      <c r="GX5" s="29"/>
      <c r="GY5" s="29"/>
      <c r="GZ5" s="29"/>
      <c r="HA5" s="29"/>
      <c r="HB5" s="29"/>
      <c r="HC5" s="29"/>
      <c r="HD5" s="29"/>
      <c r="HE5" s="29"/>
      <c r="HF5" s="29"/>
      <c r="HG5" s="29"/>
      <c r="HH5" s="29"/>
      <c r="HI5" s="29"/>
      <c r="HJ5" s="29"/>
      <c r="HK5" s="29"/>
      <c r="HL5" s="29"/>
      <c r="HM5" s="29"/>
      <c r="HN5" s="29"/>
      <c r="HO5" s="29"/>
      <c r="HP5" s="29"/>
      <c r="HQ5" s="29"/>
      <c r="HR5" s="29"/>
      <c r="HS5" s="29"/>
      <c r="HT5" s="29"/>
      <c r="HU5" s="29"/>
      <c r="HV5" s="29"/>
      <c r="HW5" s="29"/>
      <c r="HX5" s="29"/>
      <c r="HY5" s="29"/>
      <c r="HZ5" s="29"/>
      <c r="IA5" s="29"/>
      <c r="IB5" s="29"/>
      <c r="IC5" s="29"/>
      <c r="ID5" s="29"/>
      <c r="IE5" s="29"/>
      <c r="IF5" s="29"/>
      <c r="IG5" s="29"/>
      <c r="IH5" s="29"/>
      <c r="II5" s="29"/>
      <c r="IJ5" s="29"/>
      <c r="IK5" s="29"/>
      <c r="IL5" s="29"/>
      <c r="IM5" s="29"/>
      <c r="IN5" s="29"/>
      <c r="IO5" s="29"/>
      <c r="IP5" s="29"/>
      <c r="IQ5" s="29"/>
      <c r="IR5" s="29"/>
      <c r="IS5" s="29"/>
      <c r="IT5" s="29"/>
      <c r="IU5" s="29"/>
      <c r="IV5" s="29"/>
      <c r="IW5" s="29"/>
    </row>
    <row r="6" spans="1:257" s="30" customFormat="1" ht="35.25" customHeight="1" x14ac:dyDescent="0.45">
      <c r="A6" s="133"/>
      <c r="B6" s="127"/>
      <c r="C6" s="128"/>
      <c r="D6" s="129"/>
      <c r="E6" s="31" t="s">
        <v>26</v>
      </c>
      <c r="F6" s="135"/>
      <c r="G6" s="137"/>
      <c r="H6" s="125"/>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c r="GT6" s="29"/>
      <c r="GU6" s="29"/>
      <c r="GV6" s="29"/>
      <c r="GW6" s="29"/>
      <c r="GX6" s="29"/>
      <c r="GY6" s="29"/>
      <c r="GZ6" s="29"/>
      <c r="HA6" s="29"/>
      <c r="HB6" s="29"/>
      <c r="HC6" s="29"/>
      <c r="HD6" s="29"/>
      <c r="HE6" s="29"/>
      <c r="HF6" s="29"/>
      <c r="HG6" s="29"/>
      <c r="HH6" s="29"/>
      <c r="HI6" s="29"/>
      <c r="HJ6" s="29"/>
      <c r="HK6" s="29"/>
      <c r="HL6" s="29"/>
      <c r="HM6" s="29"/>
      <c r="HN6" s="29"/>
      <c r="HO6" s="29"/>
      <c r="HP6" s="29"/>
      <c r="HQ6" s="29"/>
      <c r="HR6" s="29"/>
      <c r="HS6" s="29"/>
      <c r="HT6" s="29"/>
      <c r="HU6" s="29"/>
      <c r="HV6" s="29"/>
      <c r="HW6" s="29"/>
      <c r="HX6" s="29"/>
      <c r="HY6" s="29"/>
      <c r="HZ6" s="29"/>
      <c r="IA6" s="29"/>
      <c r="IB6" s="29"/>
      <c r="IC6" s="29"/>
      <c r="ID6" s="29"/>
      <c r="IE6" s="29"/>
      <c r="IF6" s="29"/>
      <c r="IG6" s="29"/>
      <c r="IH6" s="29"/>
      <c r="II6" s="29"/>
      <c r="IJ6" s="29"/>
      <c r="IK6" s="29"/>
      <c r="IL6" s="29"/>
      <c r="IM6" s="29"/>
      <c r="IN6" s="29"/>
      <c r="IO6" s="29"/>
      <c r="IP6" s="29"/>
      <c r="IQ6" s="29"/>
      <c r="IR6" s="29"/>
      <c r="IS6" s="29"/>
      <c r="IT6" s="29"/>
      <c r="IU6" s="29"/>
      <c r="IV6" s="29"/>
      <c r="IW6" s="29"/>
    </row>
    <row r="7" spans="1:257" s="30" customFormat="1" ht="35.25" customHeight="1" x14ac:dyDescent="0.45">
      <c r="A7" s="133"/>
      <c r="B7" s="127" t="s">
        <v>27</v>
      </c>
      <c r="C7" s="128" t="s">
        <v>18</v>
      </c>
      <c r="D7" s="129" t="s">
        <v>28</v>
      </c>
      <c r="E7" s="50" t="s">
        <v>29</v>
      </c>
      <c r="F7" s="135">
        <v>1</v>
      </c>
      <c r="G7" s="137" t="s">
        <v>30</v>
      </c>
      <c r="H7" s="125" t="s">
        <v>22</v>
      </c>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c r="GT7" s="29"/>
      <c r="GU7" s="29"/>
      <c r="GV7" s="29"/>
      <c r="GW7" s="29"/>
      <c r="GX7" s="29"/>
      <c r="GY7" s="29"/>
      <c r="GZ7" s="29"/>
      <c r="HA7" s="29"/>
      <c r="HB7" s="29"/>
      <c r="HC7" s="29"/>
      <c r="HD7" s="29"/>
      <c r="HE7" s="29"/>
      <c r="HF7" s="29"/>
      <c r="HG7" s="29"/>
      <c r="HH7" s="29"/>
      <c r="HI7" s="29"/>
      <c r="HJ7" s="29"/>
      <c r="HK7" s="29"/>
      <c r="HL7" s="29"/>
      <c r="HM7" s="29"/>
      <c r="HN7" s="29"/>
      <c r="HO7" s="29"/>
      <c r="HP7" s="29"/>
      <c r="HQ7" s="29"/>
      <c r="HR7" s="29"/>
      <c r="HS7" s="29"/>
      <c r="HT7" s="29"/>
      <c r="HU7" s="29"/>
      <c r="HV7" s="29"/>
      <c r="HW7" s="29"/>
      <c r="HX7" s="29"/>
      <c r="HY7" s="29"/>
      <c r="HZ7" s="29"/>
      <c r="IA7" s="29"/>
      <c r="IB7" s="29"/>
      <c r="IC7" s="29"/>
      <c r="ID7" s="29"/>
      <c r="IE7" s="29"/>
      <c r="IF7" s="29"/>
      <c r="IG7" s="29"/>
      <c r="IH7" s="29"/>
      <c r="II7" s="29"/>
      <c r="IJ7" s="29"/>
      <c r="IK7" s="29"/>
      <c r="IL7" s="29"/>
      <c r="IM7" s="29"/>
      <c r="IN7" s="29"/>
      <c r="IO7" s="29"/>
      <c r="IP7" s="29"/>
      <c r="IQ7" s="29"/>
      <c r="IR7" s="29"/>
      <c r="IS7" s="29"/>
      <c r="IT7" s="29"/>
      <c r="IU7" s="29"/>
      <c r="IV7" s="29"/>
      <c r="IW7" s="29"/>
    </row>
    <row r="8" spans="1:257" s="30" customFormat="1" ht="35.25" customHeight="1" thickBot="1" x14ac:dyDescent="0.5">
      <c r="A8" s="134"/>
      <c r="B8" s="130"/>
      <c r="C8" s="131"/>
      <c r="D8" s="132"/>
      <c r="E8" s="51" t="s">
        <v>31</v>
      </c>
      <c r="F8" s="136"/>
      <c r="G8" s="138"/>
      <c r="H8" s="126"/>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c r="GG8" s="29"/>
      <c r="GH8" s="29"/>
      <c r="GI8" s="29"/>
      <c r="GJ8" s="29"/>
      <c r="GK8" s="29"/>
      <c r="GL8" s="29"/>
      <c r="GM8" s="29"/>
      <c r="GN8" s="29"/>
      <c r="GO8" s="29"/>
      <c r="GP8" s="29"/>
      <c r="GQ8" s="29"/>
      <c r="GR8" s="29"/>
      <c r="GS8" s="29"/>
      <c r="GT8" s="29"/>
      <c r="GU8" s="29"/>
      <c r="GV8" s="29"/>
      <c r="GW8" s="29"/>
      <c r="GX8" s="29"/>
      <c r="GY8" s="29"/>
      <c r="GZ8" s="29"/>
      <c r="HA8" s="29"/>
      <c r="HB8" s="29"/>
      <c r="HC8" s="29"/>
      <c r="HD8" s="29"/>
      <c r="HE8" s="29"/>
      <c r="HF8" s="29"/>
      <c r="HG8" s="29"/>
      <c r="HH8" s="29"/>
      <c r="HI8" s="29"/>
      <c r="HJ8" s="29"/>
      <c r="HK8" s="29"/>
      <c r="HL8" s="29"/>
      <c r="HM8" s="29"/>
      <c r="HN8" s="29"/>
      <c r="HO8" s="29"/>
      <c r="HP8" s="29"/>
      <c r="HQ8" s="29"/>
      <c r="HR8" s="29"/>
      <c r="HS8" s="29"/>
      <c r="HT8" s="29"/>
      <c r="HU8" s="29"/>
      <c r="HV8" s="29"/>
      <c r="HW8" s="29"/>
      <c r="HX8" s="29"/>
      <c r="HY8" s="29"/>
      <c r="HZ8" s="29"/>
      <c r="IA8" s="29"/>
      <c r="IB8" s="29"/>
      <c r="IC8" s="29"/>
      <c r="ID8" s="29"/>
      <c r="IE8" s="29"/>
      <c r="IF8" s="29"/>
      <c r="IG8" s="29"/>
      <c r="IH8" s="29"/>
      <c r="II8" s="29"/>
      <c r="IJ8" s="29"/>
      <c r="IK8" s="29"/>
      <c r="IL8" s="29"/>
      <c r="IM8" s="29"/>
      <c r="IN8" s="29"/>
      <c r="IO8" s="29"/>
      <c r="IP8" s="29"/>
      <c r="IQ8" s="29"/>
      <c r="IR8" s="29"/>
      <c r="IS8" s="29"/>
      <c r="IT8" s="29"/>
      <c r="IU8" s="29"/>
      <c r="IV8" s="29"/>
      <c r="IW8" s="29"/>
    </row>
    <row r="9" spans="1:257" s="30" customFormat="1" x14ac:dyDescent="0.35">
      <c r="A9" s="32"/>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c r="GT9" s="32"/>
      <c r="GU9" s="32"/>
      <c r="GV9" s="32"/>
      <c r="GW9" s="32"/>
      <c r="GX9" s="32"/>
      <c r="GY9" s="32"/>
      <c r="GZ9" s="32"/>
      <c r="HA9" s="32"/>
      <c r="HB9" s="32"/>
      <c r="HC9" s="32"/>
      <c r="HD9" s="32"/>
      <c r="HE9" s="32"/>
      <c r="HF9" s="32"/>
      <c r="HG9" s="32"/>
      <c r="HH9" s="32"/>
      <c r="HI9" s="32"/>
      <c r="HJ9" s="32"/>
      <c r="HK9" s="32"/>
      <c r="HL9" s="32"/>
      <c r="HM9" s="32"/>
      <c r="HN9" s="32"/>
      <c r="HO9" s="32"/>
      <c r="HP9" s="32"/>
      <c r="HQ9" s="32"/>
      <c r="HR9" s="32"/>
      <c r="HS9" s="32"/>
      <c r="HT9" s="32"/>
      <c r="HU9" s="32"/>
      <c r="HV9" s="32"/>
      <c r="HW9" s="32"/>
      <c r="HX9" s="32"/>
      <c r="HY9" s="32"/>
      <c r="HZ9" s="32"/>
      <c r="IA9" s="32"/>
      <c r="IB9" s="32"/>
      <c r="IC9" s="32"/>
      <c r="ID9" s="32"/>
      <c r="IE9" s="32"/>
      <c r="IF9" s="32"/>
      <c r="IG9" s="32"/>
      <c r="IH9" s="32"/>
      <c r="II9" s="32"/>
      <c r="IJ9" s="32"/>
      <c r="IK9" s="32"/>
      <c r="IL9" s="32"/>
      <c r="IM9" s="32"/>
      <c r="IN9" s="32"/>
      <c r="IO9" s="32"/>
      <c r="IP9" s="32"/>
      <c r="IQ9" s="32"/>
      <c r="IR9" s="32"/>
      <c r="IS9" s="32"/>
      <c r="IT9" s="32"/>
      <c r="IU9" s="32"/>
      <c r="IV9" s="32"/>
      <c r="IW9" s="32"/>
    </row>
    <row r="10" spans="1:257" s="30" customFormat="1" x14ac:dyDescent="0.35">
      <c r="A10" s="32"/>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c r="GI10" s="32"/>
      <c r="GJ10" s="32"/>
      <c r="GK10" s="32"/>
      <c r="GL10" s="32"/>
      <c r="GM10" s="32"/>
      <c r="GN10" s="32"/>
      <c r="GO10" s="32"/>
      <c r="GP10" s="32"/>
      <c r="GQ10" s="32"/>
      <c r="GR10" s="32"/>
      <c r="GS10" s="32"/>
      <c r="GT10" s="32"/>
      <c r="GU10" s="32"/>
      <c r="GV10" s="32"/>
      <c r="GW10" s="32"/>
      <c r="GX10" s="32"/>
      <c r="GY10" s="32"/>
      <c r="GZ10" s="32"/>
      <c r="HA10" s="32"/>
      <c r="HB10" s="32"/>
      <c r="HC10" s="32"/>
      <c r="HD10" s="32"/>
      <c r="HE10" s="32"/>
      <c r="HF10" s="32"/>
      <c r="HG10" s="32"/>
      <c r="HH10" s="32"/>
      <c r="HI10" s="32"/>
      <c r="HJ10" s="32"/>
      <c r="HK10" s="32"/>
      <c r="HL10" s="32"/>
      <c r="HM10" s="32"/>
      <c r="HN10" s="32"/>
      <c r="HO10" s="32"/>
      <c r="HP10" s="32"/>
      <c r="HQ10" s="32"/>
      <c r="HR10" s="32"/>
      <c r="HS10" s="32"/>
      <c r="HT10" s="32"/>
      <c r="HU10" s="32"/>
      <c r="HV10" s="32"/>
      <c r="HW10" s="32"/>
      <c r="HX10" s="32"/>
      <c r="HY10" s="32"/>
      <c r="HZ10" s="32"/>
      <c r="IA10" s="32"/>
      <c r="IB10" s="32"/>
      <c r="IC10" s="32"/>
      <c r="ID10" s="32"/>
      <c r="IE10" s="32"/>
      <c r="IF10" s="32"/>
      <c r="IG10" s="32"/>
      <c r="IH10" s="32"/>
      <c r="II10" s="32"/>
      <c r="IJ10" s="32"/>
      <c r="IK10" s="32"/>
      <c r="IL10" s="32"/>
      <c r="IM10" s="32"/>
      <c r="IN10" s="32"/>
      <c r="IO10" s="32"/>
      <c r="IP10" s="32"/>
      <c r="IQ10" s="32"/>
      <c r="IR10" s="32"/>
      <c r="IS10" s="32"/>
      <c r="IT10" s="32"/>
      <c r="IU10" s="32"/>
      <c r="IV10" s="32"/>
      <c r="IW10" s="32"/>
    </row>
    <row r="11" spans="1:257" s="30" customFormat="1" x14ac:dyDescent="0.35">
      <c r="A11" s="32"/>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c r="GI11" s="32"/>
      <c r="GJ11" s="32"/>
      <c r="GK11" s="32"/>
      <c r="GL11" s="32"/>
      <c r="GM11" s="32"/>
      <c r="GN11" s="32"/>
      <c r="GO11" s="32"/>
      <c r="GP11" s="32"/>
      <c r="GQ11" s="32"/>
      <c r="GR11" s="32"/>
      <c r="GS11" s="32"/>
      <c r="GT11" s="32"/>
      <c r="GU11" s="32"/>
      <c r="GV11" s="32"/>
      <c r="GW11" s="32"/>
      <c r="GX11" s="32"/>
      <c r="GY11" s="32"/>
      <c r="GZ11" s="32"/>
      <c r="HA11" s="32"/>
      <c r="HB11" s="32"/>
      <c r="HC11" s="32"/>
      <c r="HD11" s="32"/>
      <c r="HE11" s="32"/>
      <c r="HF11" s="32"/>
      <c r="HG11" s="32"/>
      <c r="HH11" s="32"/>
      <c r="HI11" s="32"/>
      <c r="HJ11" s="32"/>
      <c r="HK11" s="32"/>
      <c r="HL11" s="32"/>
      <c r="HM11" s="32"/>
      <c r="HN11" s="32"/>
      <c r="HO11" s="32"/>
      <c r="HP11" s="32"/>
      <c r="HQ11" s="32"/>
      <c r="HR11" s="32"/>
      <c r="HS11" s="32"/>
      <c r="HT11" s="32"/>
      <c r="HU11" s="32"/>
      <c r="HV11" s="32"/>
      <c r="HW11" s="32"/>
      <c r="HX11" s="32"/>
      <c r="HY11" s="32"/>
      <c r="HZ11" s="32"/>
      <c r="IA11" s="32"/>
      <c r="IB11" s="32"/>
      <c r="IC11" s="32"/>
      <c r="ID11" s="32"/>
      <c r="IE11" s="32"/>
      <c r="IF11" s="32"/>
      <c r="IG11" s="32"/>
      <c r="IH11" s="32"/>
      <c r="II11" s="32"/>
      <c r="IJ11" s="32"/>
      <c r="IK11" s="32"/>
      <c r="IL11" s="32"/>
      <c r="IM11" s="32"/>
      <c r="IN11" s="32"/>
      <c r="IO11" s="32"/>
      <c r="IP11" s="32"/>
      <c r="IQ11" s="32"/>
      <c r="IR11" s="32"/>
      <c r="IS11" s="32"/>
      <c r="IT11" s="32"/>
      <c r="IU11" s="32"/>
      <c r="IV11" s="32"/>
      <c r="IW11" s="32"/>
    </row>
    <row r="12" spans="1:257" s="30" customFormat="1" x14ac:dyDescent="0.35">
      <c r="A12" s="32"/>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c r="GI12" s="32"/>
      <c r="GJ12" s="32"/>
      <c r="GK12" s="32"/>
      <c r="GL12" s="32"/>
      <c r="GM12" s="32"/>
      <c r="GN12" s="32"/>
      <c r="GO12" s="32"/>
      <c r="GP12" s="32"/>
      <c r="GQ12" s="32"/>
      <c r="GR12" s="32"/>
      <c r="GS12" s="32"/>
      <c r="GT12" s="32"/>
      <c r="GU12" s="32"/>
      <c r="GV12" s="32"/>
      <c r="GW12" s="32"/>
      <c r="GX12" s="32"/>
      <c r="GY12" s="32"/>
      <c r="GZ12" s="32"/>
      <c r="HA12" s="32"/>
      <c r="HB12" s="32"/>
      <c r="HC12" s="32"/>
      <c r="HD12" s="32"/>
      <c r="HE12" s="32"/>
      <c r="HF12" s="32"/>
      <c r="HG12" s="32"/>
      <c r="HH12" s="32"/>
      <c r="HI12" s="32"/>
      <c r="HJ12" s="32"/>
      <c r="HK12" s="32"/>
      <c r="HL12" s="32"/>
      <c r="HM12" s="32"/>
      <c r="HN12" s="32"/>
      <c r="HO12" s="32"/>
      <c r="HP12" s="32"/>
      <c r="HQ12" s="32"/>
      <c r="HR12" s="32"/>
      <c r="HS12" s="32"/>
      <c r="HT12" s="32"/>
      <c r="HU12" s="32"/>
      <c r="HV12" s="32"/>
      <c r="HW12" s="32"/>
      <c r="HX12" s="32"/>
      <c r="HY12" s="32"/>
      <c r="HZ12" s="32"/>
      <c r="IA12" s="32"/>
      <c r="IB12" s="32"/>
      <c r="IC12" s="32"/>
      <c r="ID12" s="32"/>
      <c r="IE12" s="32"/>
      <c r="IF12" s="32"/>
      <c r="IG12" s="32"/>
      <c r="IH12" s="32"/>
      <c r="II12" s="32"/>
      <c r="IJ12" s="32"/>
      <c r="IK12" s="32"/>
      <c r="IL12" s="32"/>
      <c r="IM12" s="32"/>
      <c r="IN12" s="32"/>
      <c r="IO12" s="32"/>
      <c r="IP12" s="32"/>
      <c r="IQ12" s="32"/>
      <c r="IR12" s="32"/>
      <c r="IS12" s="32"/>
      <c r="IT12" s="32"/>
      <c r="IU12" s="32"/>
      <c r="IV12" s="32"/>
      <c r="IW12" s="32"/>
    </row>
  </sheetData>
  <sheetProtection algorithmName="SHA-512" hashValue="bJHUTTbZivPE0knOtEfakvIQHllAa7vsz9EOuU/lk40g/3dD38H1kSp0feqnjn/5C2V4e+Biz8OkB3tDPapHLQ==" saltValue="NFYF5GUIGv2mO/L7oBLUNQ==" spinCount="100000" sheet="1" objects="1" scenarios="1"/>
  <mergeCells count="13">
    <mergeCell ref="A2:A8"/>
    <mergeCell ref="F2:F6"/>
    <mergeCell ref="F7:F8"/>
    <mergeCell ref="G2:G6"/>
    <mergeCell ref="G7:G8"/>
    <mergeCell ref="H2:H6"/>
    <mergeCell ref="H7:H8"/>
    <mergeCell ref="B2:B6"/>
    <mergeCell ref="C2:C6"/>
    <mergeCell ref="D2:D6"/>
    <mergeCell ref="B7:B8"/>
    <mergeCell ref="C7:C8"/>
    <mergeCell ref="D7:D8"/>
  </mergeCells>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5706B-BB3D-4F91-AFE5-1D1F74CBCA89}">
  <dimension ref="A1:E94"/>
  <sheetViews>
    <sheetView showZeros="0" tabSelected="1" workbookViewId="0">
      <pane xSplit="2" ySplit="1" topLeftCell="C2" activePane="bottomRight" state="frozen"/>
      <selection pane="topRight" sqref="A1:D1"/>
      <selection pane="bottomLeft" sqref="A1:D1"/>
      <selection pane="bottomRight" activeCell="E6" sqref="E6"/>
    </sheetView>
  </sheetViews>
  <sheetFormatPr defaultColWidth="10" defaultRowHeight="16.5" x14ac:dyDescent="0.45"/>
  <cols>
    <col min="1" max="1" width="9.25" style="33" customWidth="1"/>
    <col min="2" max="2" width="74.25" style="34" customWidth="1"/>
    <col min="3" max="3" width="7.5" style="34" customWidth="1"/>
    <col min="4" max="4" width="18.5" style="46" customWidth="1"/>
    <col min="5" max="5" width="74.83203125" style="45" customWidth="1"/>
    <col min="6" max="256" width="10" style="34"/>
    <col min="257" max="257" width="4.33203125" style="34" bestFit="1" customWidth="1"/>
    <col min="258" max="258" width="74.25" style="34" customWidth="1"/>
    <col min="259" max="259" width="7.5" style="34" customWidth="1"/>
    <col min="260" max="260" width="18.5" style="34" customWidth="1"/>
    <col min="261" max="261" width="74.83203125" style="34" customWidth="1"/>
    <col min="262" max="512" width="10" style="34"/>
    <col min="513" max="513" width="4.33203125" style="34" bestFit="1" customWidth="1"/>
    <col min="514" max="514" width="74.25" style="34" customWidth="1"/>
    <col min="515" max="515" width="7.5" style="34" customWidth="1"/>
    <col min="516" max="516" width="18.5" style="34" customWidth="1"/>
    <col min="517" max="517" width="74.83203125" style="34" customWidth="1"/>
    <col min="518" max="768" width="10" style="34"/>
    <col min="769" max="769" width="4.33203125" style="34" bestFit="1" customWidth="1"/>
    <col min="770" max="770" width="74.25" style="34" customWidth="1"/>
    <col min="771" max="771" width="7.5" style="34" customWidth="1"/>
    <col min="772" max="772" width="18.5" style="34" customWidth="1"/>
    <col min="773" max="773" width="74.83203125" style="34" customWidth="1"/>
    <col min="774" max="1024" width="10" style="34"/>
    <col min="1025" max="1025" width="4.33203125" style="34" bestFit="1" customWidth="1"/>
    <col min="1026" max="1026" width="74.25" style="34" customWidth="1"/>
    <col min="1027" max="1027" width="7.5" style="34" customWidth="1"/>
    <col min="1028" max="1028" width="18.5" style="34" customWidth="1"/>
    <col min="1029" max="1029" width="74.83203125" style="34" customWidth="1"/>
    <col min="1030" max="1280" width="10" style="34"/>
    <col min="1281" max="1281" width="4.33203125" style="34" bestFit="1" customWidth="1"/>
    <col min="1282" max="1282" width="74.25" style="34" customWidth="1"/>
    <col min="1283" max="1283" width="7.5" style="34" customWidth="1"/>
    <col min="1284" max="1284" width="18.5" style="34" customWidth="1"/>
    <col min="1285" max="1285" width="74.83203125" style="34" customWidth="1"/>
    <col min="1286" max="1536" width="10" style="34"/>
    <col min="1537" max="1537" width="4.33203125" style="34" bestFit="1" customWidth="1"/>
    <col min="1538" max="1538" width="74.25" style="34" customWidth="1"/>
    <col min="1539" max="1539" width="7.5" style="34" customWidth="1"/>
    <col min="1540" max="1540" width="18.5" style="34" customWidth="1"/>
    <col min="1541" max="1541" width="74.83203125" style="34" customWidth="1"/>
    <col min="1542" max="1792" width="10" style="34"/>
    <col min="1793" max="1793" width="4.33203125" style="34" bestFit="1" customWidth="1"/>
    <col min="1794" max="1794" width="74.25" style="34" customWidth="1"/>
    <col min="1795" max="1795" width="7.5" style="34" customWidth="1"/>
    <col min="1796" max="1796" width="18.5" style="34" customWidth="1"/>
    <col min="1797" max="1797" width="74.83203125" style="34" customWidth="1"/>
    <col min="1798" max="2048" width="10" style="34"/>
    <col min="2049" max="2049" width="4.33203125" style="34" bestFit="1" customWidth="1"/>
    <col min="2050" max="2050" width="74.25" style="34" customWidth="1"/>
    <col min="2051" max="2051" width="7.5" style="34" customWidth="1"/>
    <col min="2052" max="2052" width="18.5" style="34" customWidth="1"/>
    <col min="2053" max="2053" width="74.83203125" style="34" customWidth="1"/>
    <col min="2054" max="2304" width="10" style="34"/>
    <col min="2305" max="2305" width="4.33203125" style="34" bestFit="1" customWidth="1"/>
    <col min="2306" max="2306" width="74.25" style="34" customWidth="1"/>
    <col min="2307" max="2307" width="7.5" style="34" customWidth="1"/>
    <col min="2308" max="2308" width="18.5" style="34" customWidth="1"/>
    <col min="2309" max="2309" width="74.83203125" style="34" customWidth="1"/>
    <col min="2310" max="2560" width="10" style="34"/>
    <col min="2561" max="2561" width="4.33203125" style="34" bestFit="1" customWidth="1"/>
    <col min="2562" max="2562" width="74.25" style="34" customWidth="1"/>
    <col min="2563" max="2563" width="7.5" style="34" customWidth="1"/>
    <col min="2564" max="2564" width="18.5" style="34" customWidth="1"/>
    <col min="2565" max="2565" width="74.83203125" style="34" customWidth="1"/>
    <col min="2566" max="2816" width="10" style="34"/>
    <col min="2817" max="2817" width="4.33203125" style="34" bestFit="1" customWidth="1"/>
    <col min="2818" max="2818" width="74.25" style="34" customWidth="1"/>
    <col min="2819" max="2819" width="7.5" style="34" customWidth="1"/>
    <col min="2820" max="2820" width="18.5" style="34" customWidth="1"/>
    <col min="2821" max="2821" width="74.83203125" style="34" customWidth="1"/>
    <col min="2822" max="3072" width="10" style="34"/>
    <col min="3073" max="3073" width="4.33203125" style="34" bestFit="1" customWidth="1"/>
    <col min="3074" max="3074" width="74.25" style="34" customWidth="1"/>
    <col min="3075" max="3075" width="7.5" style="34" customWidth="1"/>
    <col min="3076" max="3076" width="18.5" style="34" customWidth="1"/>
    <col min="3077" max="3077" width="74.83203125" style="34" customWidth="1"/>
    <col min="3078" max="3328" width="10" style="34"/>
    <col min="3329" max="3329" width="4.33203125" style="34" bestFit="1" customWidth="1"/>
    <col min="3330" max="3330" width="74.25" style="34" customWidth="1"/>
    <col min="3331" max="3331" width="7.5" style="34" customWidth="1"/>
    <col min="3332" max="3332" width="18.5" style="34" customWidth="1"/>
    <col min="3333" max="3333" width="74.83203125" style="34" customWidth="1"/>
    <col min="3334" max="3584" width="10" style="34"/>
    <col min="3585" max="3585" width="4.33203125" style="34" bestFit="1" customWidth="1"/>
    <col min="3586" max="3586" width="74.25" style="34" customWidth="1"/>
    <col min="3587" max="3587" width="7.5" style="34" customWidth="1"/>
    <col min="3588" max="3588" width="18.5" style="34" customWidth="1"/>
    <col min="3589" max="3589" width="74.83203125" style="34" customWidth="1"/>
    <col min="3590" max="3840" width="10" style="34"/>
    <col min="3841" max="3841" width="4.33203125" style="34" bestFit="1" customWidth="1"/>
    <col min="3842" max="3842" width="74.25" style="34" customWidth="1"/>
    <col min="3843" max="3843" width="7.5" style="34" customWidth="1"/>
    <col min="3844" max="3844" width="18.5" style="34" customWidth="1"/>
    <col min="3845" max="3845" width="74.83203125" style="34" customWidth="1"/>
    <col min="3846" max="4096" width="10" style="34"/>
    <col min="4097" max="4097" width="4.33203125" style="34" bestFit="1" customWidth="1"/>
    <col min="4098" max="4098" width="74.25" style="34" customWidth="1"/>
    <col min="4099" max="4099" width="7.5" style="34" customWidth="1"/>
    <col min="4100" max="4100" width="18.5" style="34" customWidth="1"/>
    <col min="4101" max="4101" width="74.83203125" style="34" customWidth="1"/>
    <col min="4102" max="4352" width="10" style="34"/>
    <col min="4353" max="4353" width="4.33203125" style="34" bestFit="1" customWidth="1"/>
    <col min="4354" max="4354" width="74.25" style="34" customWidth="1"/>
    <col min="4355" max="4355" width="7.5" style="34" customWidth="1"/>
    <col min="4356" max="4356" width="18.5" style="34" customWidth="1"/>
    <col min="4357" max="4357" width="74.83203125" style="34" customWidth="1"/>
    <col min="4358" max="4608" width="10" style="34"/>
    <col min="4609" max="4609" width="4.33203125" style="34" bestFit="1" customWidth="1"/>
    <col min="4610" max="4610" width="74.25" style="34" customWidth="1"/>
    <col min="4611" max="4611" width="7.5" style="34" customWidth="1"/>
    <col min="4612" max="4612" width="18.5" style="34" customWidth="1"/>
    <col min="4613" max="4613" width="74.83203125" style="34" customWidth="1"/>
    <col min="4614" max="4864" width="10" style="34"/>
    <col min="4865" max="4865" width="4.33203125" style="34" bestFit="1" customWidth="1"/>
    <col min="4866" max="4866" width="74.25" style="34" customWidth="1"/>
    <col min="4867" max="4867" width="7.5" style="34" customWidth="1"/>
    <col min="4868" max="4868" width="18.5" style="34" customWidth="1"/>
    <col min="4869" max="4869" width="74.83203125" style="34" customWidth="1"/>
    <col min="4870" max="5120" width="10" style="34"/>
    <col min="5121" max="5121" width="4.33203125" style="34" bestFit="1" customWidth="1"/>
    <col min="5122" max="5122" width="74.25" style="34" customWidth="1"/>
    <col min="5123" max="5123" width="7.5" style="34" customWidth="1"/>
    <col min="5124" max="5124" width="18.5" style="34" customWidth="1"/>
    <col min="5125" max="5125" width="74.83203125" style="34" customWidth="1"/>
    <col min="5126" max="5376" width="10" style="34"/>
    <col min="5377" max="5377" width="4.33203125" style="34" bestFit="1" customWidth="1"/>
    <col min="5378" max="5378" width="74.25" style="34" customWidth="1"/>
    <col min="5379" max="5379" width="7.5" style="34" customWidth="1"/>
    <col min="5380" max="5380" width="18.5" style="34" customWidth="1"/>
    <col min="5381" max="5381" width="74.83203125" style="34" customWidth="1"/>
    <col min="5382" max="5632" width="10" style="34"/>
    <col min="5633" max="5633" width="4.33203125" style="34" bestFit="1" customWidth="1"/>
    <col min="5634" max="5634" width="74.25" style="34" customWidth="1"/>
    <col min="5635" max="5635" width="7.5" style="34" customWidth="1"/>
    <col min="5636" max="5636" width="18.5" style="34" customWidth="1"/>
    <col min="5637" max="5637" width="74.83203125" style="34" customWidth="1"/>
    <col min="5638" max="5888" width="10" style="34"/>
    <col min="5889" max="5889" width="4.33203125" style="34" bestFit="1" customWidth="1"/>
    <col min="5890" max="5890" width="74.25" style="34" customWidth="1"/>
    <col min="5891" max="5891" width="7.5" style="34" customWidth="1"/>
    <col min="5892" max="5892" width="18.5" style="34" customWidth="1"/>
    <col min="5893" max="5893" width="74.83203125" style="34" customWidth="1"/>
    <col min="5894" max="6144" width="10" style="34"/>
    <col min="6145" max="6145" width="4.33203125" style="34" bestFit="1" customWidth="1"/>
    <col min="6146" max="6146" width="74.25" style="34" customWidth="1"/>
    <col min="6147" max="6147" width="7.5" style="34" customWidth="1"/>
    <col min="6148" max="6148" width="18.5" style="34" customWidth="1"/>
    <col min="6149" max="6149" width="74.83203125" style="34" customWidth="1"/>
    <col min="6150" max="6400" width="10" style="34"/>
    <col min="6401" max="6401" width="4.33203125" style="34" bestFit="1" customWidth="1"/>
    <col min="6402" max="6402" width="74.25" style="34" customWidth="1"/>
    <col min="6403" max="6403" width="7.5" style="34" customWidth="1"/>
    <col min="6404" max="6404" width="18.5" style="34" customWidth="1"/>
    <col min="6405" max="6405" width="74.83203125" style="34" customWidth="1"/>
    <col min="6406" max="6656" width="10" style="34"/>
    <col min="6657" max="6657" width="4.33203125" style="34" bestFit="1" customWidth="1"/>
    <col min="6658" max="6658" width="74.25" style="34" customWidth="1"/>
    <col min="6659" max="6659" width="7.5" style="34" customWidth="1"/>
    <col min="6660" max="6660" width="18.5" style="34" customWidth="1"/>
    <col min="6661" max="6661" width="74.83203125" style="34" customWidth="1"/>
    <col min="6662" max="6912" width="10" style="34"/>
    <col min="6913" max="6913" width="4.33203125" style="34" bestFit="1" customWidth="1"/>
    <col min="6914" max="6914" width="74.25" style="34" customWidth="1"/>
    <col min="6915" max="6915" width="7.5" style="34" customWidth="1"/>
    <col min="6916" max="6916" width="18.5" style="34" customWidth="1"/>
    <col min="6917" max="6917" width="74.83203125" style="34" customWidth="1"/>
    <col min="6918" max="7168" width="10" style="34"/>
    <col min="7169" max="7169" width="4.33203125" style="34" bestFit="1" customWidth="1"/>
    <col min="7170" max="7170" width="74.25" style="34" customWidth="1"/>
    <col min="7171" max="7171" width="7.5" style="34" customWidth="1"/>
    <col min="7172" max="7172" width="18.5" style="34" customWidth="1"/>
    <col min="7173" max="7173" width="74.83203125" style="34" customWidth="1"/>
    <col min="7174" max="7424" width="10" style="34"/>
    <col min="7425" max="7425" width="4.33203125" style="34" bestFit="1" customWidth="1"/>
    <col min="7426" max="7426" width="74.25" style="34" customWidth="1"/>
    <col min="7427" max="7427" width="7.5" style="34" customWidth="1"/>
    <col min="7428" max="7428" width="18.5" style="34" customWidth="1"/>
    <col min="7429" max="7429" width="74.83203125" style="34" customWidth="1"/>
    <col min="7430" max="7680" width="10" style="34"/>
    <col min="7681" max="7681" width="4.33203125" style="34" bestFit="1" customWidth="1"/>
    <col min="7682" max="7682" width="74.25" style="34" customWidth="1"/>
    <col min="7683" max="7683" width="7.5" style="34" customWidth="1"/>
    <col min="7684" max="7684" width="18.5" style="34" customWidth="1"/>
    <col min="7685" max="7685" width="74.83203125" style="34" customWidth="1"/>
    <col min="7686" max="7936" width="10" style="34"/>
    <col min="7937" max="7937" width="4.33203125" style="34" bestFit="1" customWidth="1"/>
    <col min="7938" max="7938" width="74.25" style="34" customWidth="1"/>
    <col min="7939" max="7939" width="7.5" style="34" customWidth="1"/>
    <col min="7940" max="7940" width="18.5" style="34" customWidth="1"/>
    <col min="7941" max="7941" width="74.83203125" style="34" customWidth="1"/>
    <col min="7942" max="8192" width="10" style="34"/>
    <col min="8193" max="8193" width="4.33203125" style="34" bestFit="1" customWidth="1"/>
    <col min="8194" max="8194" width="74.25" style="34" customWidth="1"/>
    <col min="8195" max="8195" width="7.5" style="34" customWidth="1"/>
    <col min="8196" max="8196" width="18.5" style="34" customWidth="1"/>
    <col min="8197" max="8197" width="74.83203125" style="34" customWidth="1"/>
    <col min="8198" max="8448" width="10" style="34"/>
    <col min="8449" max="8449" width="4.33203125" style="34" bestFit="1" customWidth="1"/>
    <col min="8450" max="8450" width="74.25" style="34" customWidth="1"/>
    <col min="8451" max="8451" width="7.5" style="34" customWidth="1"/>
    <col min="8452" max="8452" width="18.5" style="34" customWidth="1"/>
    <col min="8453" max="8453" width="74.83203125" style="34" customWidth="1"/>
    <col min="8454" max="8704" width="10" style="34"/>
    <col min="8705" max="8705" width="4.33203125" style="34" bestFit="1" customWidth="1"/>
    <col min="8706" max="8706" width="74.25" style="34" customWidth="1"/>
    <col min="8707" max="8707" width="7.5" style="34" customWidth="1"/>
    <col min="8708" max="8708" width="18.5" style="34" customWidth="1"/>
    <col min="8709" max="8709" width="74.83203125" style="34" customWidth="1"/>
    <col min="8710" max="8960" width="10" style="34"/>
    <col min="8961" max="8961" width="4.33203125" style="34" bestFit="1" customWidth="1"/>
    <col min="8962" max="8962" width="74.25" style="34" customWidth="1"/>
    <col min="8963" max="8963" width="7.5" style="34" customWidth="1"/>
    <col min="8964" max="8964" width="18.5" style="34" customWidth="1"/>
    <col min="8965" max="8965" width="74.83203125" style="34" customWidth="1"/>
    <col min="8966" max="9216" width="10" style="34"/>
    <col min="9217" max="9217" width="4.33203125" style="34" bestFit="1" customWidth="1"/>
    <col min="9218" max="9218" width="74.25" style="34" customWidth="1"/>
    <col min="9219" max="9219" width="7.5" style="34" customWidth="1"/>
    <col min="9220" max="9220" width="18.5" style="34" customWidth="1"/>
    <col min="9221" max="9221" width="74.83203125" style="34" customWidth="1"/>
    <col min="9222" max="9472" width="10" style="34"/>
    <col min="9473" max="9473" width="4.33203125" style="34" bestFit="1" customWidth="1"/>
    <col min="9474" max="9474" width="74.25" style="34" customWidth="1"/>
    <col min="9475" max="9475" width="7.5" style="34" customWidth="1"/>
    <col min="9476" max="9476" width="18.5" style="34" customWidth="1"/>
    <col min="9477" max="9477" width="74.83203125" style="34" customWidth="1"/>
    <col min="9478" max="9728" width="10" style="34"/>
    <col min="9729" max="9729" width="4.33203125" style="34" bestFit="1" customWidth="1"/>
    <col min="9730" max="9730" width="74.25" style="34" customWidth="1"/>
    <col min="9731" max="9731" width="7.5" style="34" customWidth="1"/>
    <col min="9732" max="9732" width="18.5" style="34" customWidth="1"/>
    <col min="9733" max="9733" width="74.83203125" style="34" customWidth="1"/>
    <col min="9734" max="9984" width="10" style="34"/>
    <col min="9985" max="9985" width="4.33203125" style="34" bestFit="1" customWidth="1"/>
    <col min="9986" max="9986" width="74.25" style="34" customWidth="1"/>
    <col min="9987" max="9987" width="7.5" style="34" customWidth="1"/>
    <col min="9988" max="9988" width="18.5" style="34" customWidth="1"/>
    <col min="9989" max="9989" width="74.83203125" style="34" customWidth="1"/>
    <col min="9990" max="10240" width="10" style="34"/>
    <col min="10241" max="10241" width="4.33203125" style="34" bestFit="1" customWidth="1"/>
    <col min="10242" max="10242" width="74.25" style="34" customWidth="1"/>
    <col min="10243" max="10243" width="7.5" style="34" customWidth="1"/>
    <col min="10244" max="10244" width="18.5" style="34" customWidth="1"/>
    <col min="10245" max="10245" width="74.83203125" style="34" customWidth="1"/>
    <col min="10246" max="10496" width="10" style="34"/>
    <col min="10497" max="10497" width="4.33203125" style="34" bestFit="1" customWidth="1"/>
    <col min="10498" max="10498" width="74.25" style="34" customWidth="1"/>
    <col min="10499" max="10499" width="7.5" style="34" customWidth="1"/>
    <col min="10500" max="10500" width="18.5" style="34" customWidth="1"/>
    <col min="10501" max="10501" width="74.83203125" style="34" customWidth="1"/>
    <col min="10502" max="10752" width="10" style="34"/>
    <col min="10753" max="10753" width="4.33203125" style="34" bestFit="1" customWidth="1"/>
    <col min="10754" max="10754" width="74.25" style="34" customWidth="1"/>
    <col min="10755" max="10755" width="7.5" style="34" customWidth="1"/>
    <col min="10756" max="10756" width="18.5" style="34" customWidth="1"/>
    <col min="10757" max="10757" width="74.83203125" style="34" customWidth="1"/>
    <col min="10758" max="11008" width="10" style="34"/>
    <col min="11009" max="11009" width="4.33203125" style="34" bestFit="1" customWidth="1"/>
    <col min="11010" max="11010" width="74.25" style="34" customWidth="1"/>
    <col min="11011" max="11011" width="7.5" style="34" customWidth="1"/>
    <col min="11012" max="11012" width="18.5" style="34" customWidth="1"/>
    <col min="11013" max="11013" width="74.83203125" style="34" customWidth="1"/>
    <col min="11014" max="11264" width="10" style="34"/>
    <col min="11265" max="11265" width="4.33203125" style="34" bestFit="1" customWidth="1"/>
    <col min="11266" max="11266" width="74.25" style="34" customWidth="1"/>
    <col min="11267" max="11267" width="7.5" style="34" customWidth="1"/>
    <col min="11268" max="11268" width="18.5" style="34" customWidth="1"/>
    <col min="11269" max="11269" width="74.83203125" style="34" customWidth="1"/>
    <col min="11270" max="11520" width="10" style="34"/>
    <col min="11521" max="11521" width="4.33203125" style="34" bestFit="1" customWidth="1"/>
    <col min="11522" max="11522" width="74.25" style="34" customWidth="1"/>
    <col min="11523" max="11523" width="7.5" style="34" customWidth="1"/>
    <col min="11524" max="11524" width="18.5" style="34" customWidth="1"/>
    <col min="11525" max="11525" width="74.83203125" style="34" customWidth="1"/>
    <col min="11526" max="11776" width="10" style="34"/>
    <col min="11777" max="11777" width="4.33203125" style="34" bestFit="1" customWidth="1"/>
    <col min="11778" max="11778" width="74.25" style="34" customWidth="1"/>
    <col min="11779" max="11779" width="7.5" style="34" customWidth="1"/>
    <col min="11780" max="11780" width="18.5" style="34" customWidth="1"/>
    <col min="11781" max="11781" width="74.83203125" style="34" customWidth="1"/>
    <col min="11782" max="12032" width="10" style="34"/>
    <col min="12033" max="12033" width="4.33203125" style="34" bestFit="1" customWidth="1"/>
    <col min="12034" max="12034" width="74.25" style="34" customWidth="1"/>
    <col min="12035" max="12035" width="7.5" style="34" customWidth="1"/>
    <col min="12036" max="12036" width="18.5" style="34" customWidth="1"/>
    <col min="12037" max="12037" width="74.83203125" style="34" customWidth="1"/>
    <col min="12038" max="12288" width="10" style="34"/>
    <col min="12289" max="12289" width="4.33203125" style="34" bestFit="1" customWidth="1"/>
    <col min="12290" max="12290" width="74.25" style="34" customWidth="1"/>
    <col min="12291" max="12291" width="7.5" style="34" customWidth="1"/>
    <col min="12292" max="12292" width="18.5" style="34" customWidth="1"/>
    <col min="12293" max="12293" width="74.83203125" style="34" customWidth="1"/>
    <col min="12294" max="12544" width="10" style="34"/>
    <col min="12545" max="12545" width="4.33203125" style="34" bestFit="1" customWidth="1"/>
    <col min="12546" max="12546" width="74.25" style="34" customWidth="1"/>
    <col min="12547" max="12547" width="7.5" style="34" customWidth="1"/>
    <col min="12548" max="12548" width="18.5" style="34" customWidth="1"/>
    <col min="12549" max="12549" width="74.83203125" style="34" customWidth="1"/>
    <col min="12550" max="12800" width="10" style="34"/>
    <col min="12801" max="12801" width="4.33203125" style="34" bestFit="1" customWidth="1"/>
    <col min="12802" max="12802" width="74.25" style="34" customWidth="1"/>
    <col min="12803" max="12803" width="7.5" style="34" customWidth="1"/>
    <col min="12804" max="12804" width="18.5" style="34" customWidth="1"/>
    <col min="12805" max="12805" width="74.83203125" style="34" customWidth="1"/>
    <col min="12806" max="13056" width="10" style="34"/>
    <col min="13057" max="13057" width="4.33203125" style="34" bestFit="1" customWidth="1"/>
    <col min="13058" max="13058" width="74.25" style="34" customWidth="1"/>
    <col min="13059" max="13059" width="7.5" style="34" customWidth="1"/>
    <col min="13060" max="13060" width="18.5" style="34" customWidth="1"/>
    <col min="13061" max="13061" width="74.83203125" style="34" customWidth="1"/>
    <col min="13062" max="13312" width="10" style="34"/>
    <col min="13313" max="13313" width="4.33203125" style="34" bestFit="1" customWidth="1"/>
    <col min="13314" max="13314" width="74.25" style="34" customWidth="1"/>
    <col min="13315" max="13315" width="7.5" style="34" customWidth="1"/>
    <col min="13316" max="13316" width="18.5" style="34" customWidth="1"/>
    <col min="13317" max="13317" width="74.83203125" style="34" customWidth="1"/>
    <col min="13318" max="13568" width="10" style="34"/>
    <col min="13569" max="13569" width="4.33203125" style="34" bestFit="1" customWidth="1"/>
    <col min="13570" max="13570" width="74.25" style="34" customWidth="1"/>
    <col min="13571" max="13571" width="7.5" style="34" customWidth="1"/>
    <col min="13572" max="13572" width="18.5" style="34" customWidth="1"/>
    <col min="13573" max="13573" width="74.83203125" style="34" customWidth="1"/>
    <col min="13574" max="13824" width="10" style="34"/>
    <col min="13825" max="13825" width="4.33203125" style="34" bestFit="1" customWidth="1"/>
    <col min="13826" max="13826" width="74.25" style="34" customWidth="1"/>
    <col min="13827" max="13827" width="7.5" style="34" customWidth="1"/>
    <col min="13828" max="13828" width="18.5" style="34" customWidth="1"/>
    <col min="13829" max="13829" width="74.83203125" style="34" customWidth="1"/>
    <col min="13830" max="14080" width="10" style="34"/>
    <col min="14081" max="14081" width="4.33203125" style="34" bestFit="1" customWidth="1"/>
    <col min="14082" max="14082" width="74.25" style="34" customWidth="1"/>
    <col min="14083" max="14083" width="7.5" style="34" customWidth="1"/>
    <col min="14084" max="14084" width="18.5" style="34" customWidth="1"/>
    <col min="14085" max="14085" width="74.83203125" style="34" customWidth="1"/>
    <col min="14086" max="14336" width="10" style="34"/>
    <col min="14337" max="14337" width="4.33203125" style="34" bestFit="1" customWidth="1"/>
    <col min="14338" max="14338" width="74.25" style="34" customWidth="1"/>
    <col min="14339" max="14339" width="7.5" style="34" customWidth="1"/>
    <col min="14340" max="14340" width="18.5" style="34" customWidth="1"/>
    <col min="14341" max="14341" width="74.83203125" style="34" customWidth="1"/>
    <col min="14342" max="14592" width="10" style="34"/>
    <col min="14593" max="14593" width="4.33203125" style="34" bestFit="1" customWidth="1"/>
    <col min="14594" max="14594" width="74.25" style="34" customWidth="1"/>
    <col min="14595" max="14595" width="7.5" style="34" customWidth="1"/>
    <col min="14596" max="14596" width="18.5" style="34" customWidth="1"/>
    <col min="14597" max="14597" width="74.83203125" style="34" customWidth="1"/>
    <col min="14598" max="14848" width="10" style="34"/>
    <col min="14849" max="14849" width="4.33203125" style="34" bestFit="1" customWidth="1"/>
    <col min="14850" max="14850" width="74.25" style="34" customWidth="1"/>
    <col min="14851" max="14851" width="7.5" style="34" customWidth="1"/>
    <col min="14852" max="14852" width="18.5" style="34" customWidth="1"/>
    <col min="14853" max="14853" width="74.83203125" style="34" customWidth="1"/>
    <col min="14854" max="15104" width="10" style="34"/>
    <col min="15105" max="15105" width="4.33203125" style="34" bestFit="1" customWidth="1"/>
    <col min="15106" max="15106" width="74.25" style="34" customWidth="1"/>
    <col min="15107" max="15107" width="7.5" style="34" customWidth="1"/>
    <col min="15108" max="15108" width="18.5" style="34" customWidth="1"/>
    <col min="15109" max="15109" width="74.83203125" style="34" customWidth="1"/>
    <col min="15110" max="15360" width="10" style="34"/>
    <col min="15361" max="15361" width="4.33203125" style="34" bestFit="1" customWidth="1"/>
    <col min="15362" max="15362" width="74.25" style="34" customWidth="1"/>
    <col min="15363" max="15363" width="7.5" style="34" customWidth="1"/>
    <col min="15364" max="15364" width="18.5" style="34" customWidth="1"/>
    <col min="15365" max="15365" width="74.83203125" style="34" customWidth="1"/>
    <col min="15366" max="15616" width="10" style="34"/>
    <col min="15617" max="15617" width="4.33203125" style="34" bestFit="1" customWidth="1"/>
    <col min="15618" max="15618" width="74.25" style="34" customWidth="1"/>
    <col min="15619" max="15619" width="7.5" style="34" customWidth="1"/>
    <col min="15620" max="15620" width="18.5" style="34" customWidth="1"/>
    <col min="15621" max="15621" width="74.83203125" style="34" customWidth="1"/>
    <col min="15622" max="15872" width="10" style="34"/>
    <col min="15873" max="15873" width="4.33203125" style="34" bestFit="1" customWidth="1"/>
    <col min="15874" max="15874" width="74.25" style="34" customWidth="1"/>
    <col min="15875" max="15875" width="7.5" style="34" customWidth="1"/>
    <col min="15876" max="15876" width="18.5" style="34" customWidth="1"/>
    <col min="15877" max="15877" width="74.83203125" style="34" customWidth="1"/>
    <col min="15878" max="16128" width="10" style="34"/>
    <col min="16129" max="16129" width="4.33203125" style="34" bestFit="1" customWidth="1"/>
    <col min="16130" max="16130" width="74.25" style="34" customWidth="1"/>
    <col min="16131" max="16131" width="7.5" style="34" customWidth="1"/>
    <col min="16132" max="16132" width="18.5" style="34" customWidth="1"/>
    <col min="16133" max="16133" width="74.83203125" style="34" customWidth="1"/>
    <col min="16134" max="16384" width="10" style="34"/>
  </cols>
  <sheetData>
    <row r="1" spans="1:5" ht="33.5" thickTop="1" x14ac:dyDescent="0.45">
      <c r="A1" s="35" t="s">
        <v>32</v>
      </c>
      <c r="B1" s="36" t="s">
        <v>33</v>
      </c>
      <c r="C1" s="36" t="s">
        <v>34</v>
      </c>
      <c r="D1" s="37" t="s">
        <v>35</v>
      </c>
      <c r="E1" s="38" t="s">
        <v>36</v>
      </c>
    </row>
    <row r="2" spans="1:5" ht="16.5" customHeight="1" x14ac:dyDescent="0.45">
      <c r="A2" s="39">
        <v>1</v>
      </c>
      <c r="B2" s="40" t="s">
        <v>37</v>
      </c>
      <c r="C2" s="41"/>
      <c r="D2" s="52"/>
      <c r="E2" s="55"/>
    </row>
    <row r="3" spans="1:5" ht="18" thickTop="1" x14ac:dyDescent="0.45">
      <c r="A3" s="1" t="s">
        <v>38</v>
      </c>
      <c r="B3" s="2" t="s">
        <v>39</v>
      </c>
      <c r="C3" s="3" t="s">
        <v>40</v>
      </c>
      <c r="D3" s="53"/>
      <c r="E3" s="56"/>
    </row>
    <row r="4" spans="1:5" ht="17.5" x14ac:dyDescent="0.45">
      <c r="A4" s="1" t="s">
        <v>41</v>
      </c>
      <c r="B4" s="2" t="s">
        <v>42</v>
      </c>
      <c r="C4" s="3" t="s">
        <v>40</v>
      </c>
      <c r="D4" s="53"/>
      <c r="E4" s="56"/>
    </row>
    <row r="5" spans="1:5" ht="35" x14ac:dyDescent="0.45">
      <c r="A5" s="1" t="s">
        <v>43</v>
      </c>
      <c r="B5" s="70" t="s">
        <v>44</v>
      </c>
      <c r="C5" s="3" t="s">
        <v>40</v>
      </c>
      <c r="D5" s="53"/>
      <c r="E5" s="56"/>
    </row>
    <row r="6" spans="1:5" ht="17.5" x14ac:dyDescent="0.45">
      <c r="A6" s="1" t="s">
        <v>45</v>
      </c>
      <c r="B6" s="2" t="s">
        <v>46</v>
      </c>
      <c r="C6" s="3" t="s">
        <v>40</v>
      </c>
      <c r="D6" s="53"/>
      <c r="E6" s="56"/>
    </row>
    <row r="7" spans="1:5" ht="16.5" customHeight="1" x14ac:dyDescent="0.45">
      <c r="A7" s="39">
        <v>2</v>
      </c>
      <c r="B7" s="40" t="s">
        <v>47</v>
      </c>
      <c r="C7" s="41"/>
      <c r="D7" s="54"/>
      <c r="E7" s="55"/>
    </row>
    <row r="8" spans="1:5" ht="17.5" x14ac:dyDescent="0.45">
      <c r="A8" s="5" t="s">
        <v>48</v>
      </c>
      <c r="B8" s="6" t="s">
        <v>49</v>
      </c>
      <c r="C8" s="3" t="s">
        <v>40</v>
      </c>
      <c r="D8" s="53"/>
      <c r="E8" s="56"/>
    </row>
    <row r="9" spans="1:5" ht="71.5" x14ac:dyDescent="0.45">
      <c r="A9" s="5" t="s">
        <v>50</v>
      </c>
      <c r="B9" s="7" t="s">
        <v>51</v>
      </c>
      <c r="C9" s="3" t="s">
        <v>40</v>
      </c>
      <c r="D9" s="53"/>
      <c r="E9" s="56"/>
    </row>
    <row r="10" spans="1:5" ht="35" x14ac:dyDescent="0.45">
      <c r="A10" s="5" t="s">
        <v>52</v>
      </c>
      <c r="B10" s="6" t="s">
        <v>53</v>
      </c>
      <c r="C10" s="3" t="s">
        <v>40</v>
      </c>
      <c r="D10" s="53"/>
      <c r="E10" s="56"/>
    </row>
    <row r="11" spans="1:5" ht="35" x14ac:dyDescent="0.45">
      <c r="A11" s="5" t="s">
        <v>54</v>
      </c>
      <c r="B11" s="6" t="s">
        <v>55</v>
      </c>
      <c r="C11" s="3" t="s">
        <v>40</v>
      </c>
      <c r="D11" s="53"/>
      <c r="E11" s="56"/>
    </row>
    <row r="12" spans="1:5" ht="17.5" x14ac:dyDescent="0.45">
      <c r="A12" s="5" t="s">
        <v>56</v>
      </c>
      <c r="B12" s="2" t="s">
        <v>57</v>
      </c>
      <c r="C12" s="3" t="s">
        <v>40</v>
      </c>
      <c r="D12" s="53"/>
      <c r="E12" s="56"/>
    </row>
    <row r="13" spans="1:5" ht="17.5" x14ac:dyDescent="0.45">
      <c r="A13" s="5" t="s">
        <v>58</v>
      </c>
      <c r="B13" s="2" t="s">
        <v>59</v>
      </c>
      <c r="C13" s="3" t="s">
        <v>40</v>
      </c>
      <c r="D13" s="53"/>
      <c r="E13" s="56"/>
    </row>
    <row r="14" spans="1:5" ht="157.5" x14ac:dyDescent="0.45">
      <c r="A14" s="5" t="s">
        <v>60</v>
      </c>
      <c r="B14" s="2" t="s">
        <v>61</v>
      </c>
      <c r="C14" s="3" t="s">
        <v>40</v>
      </c>
      <c r="D14" s="53"/>
      <c r="E14" s="56"/>
    </row>
    <row r="15" spans="1:5" ht="87.5" x14ac:dyDescent="0.45">
      <c r="A15" s="5" t="s">
        <v>62</v>
      </c>
      <c r="B15" s="2" t="s">
        <v>63</v>
      </c>
      <c r="C15" s="3" t="s">
        <v>40</v>
      </c>
      <c r="D15" s="53"/>
      <c r="E15" s="56"/>
    </row>
    <row r="16" spans="1:5" ht="35" x14ac:dyDescent="0.45">
      <c r="A16" s="5" t="s">
        <v>64</v>
      </c>
      <c r="B16" s="2" t="s">
        <v>65</v>
      </c>
      <c r="C16" s="4">
        <f>D9</f>
        <v>0</v>
      </c>
      <c r="D16" s="53"/>
      <c r="E16" s="56"/>
    </row>
    <row r="17" spans="1:5" ht="54" x14ac:dyDescent="0.45">
      <c r="A17" s="5" t="s">
        <v>66</v>
      </c>
      <c r="B17" s="8" t="s">
        <v>67</v>
      </c>
      <c r="C17" s="3" t="s">
        <v>40</v>
      </c>
      <c r="D17" s="53"/>
      <c r="E17" s="56"/>
    </row>
    <row r="18" spans="1:5" ht="87.5" x14ac:dyDescent="0.45">
      <c r="A18" s="5" t="s">
        <v>68</v>
      </c>
      <c r="B18" s="2" t="s">
        <v>69</v>
      </c>
      <c r="C18" s="3" t="s">
        <v>40</v>
      </c>
      <c r="D18" s="53"/>
      <c r="E18" s="56"/>
    </row>
    <row r="19" spans="1:5" ht="35" x14ac:dyDescent="0.45">
      <c r="A19" s="5" t="s">
        <v>70</v>
      </c>
      <c r="B19" s="2" t="s">
        <v>71</v>
      </c>
      <c r="C19" s="3" t="s">
        <v>40</v>
      </c>
      <c r="D19" s="53"/>
      <c r="E19" s="56"/>
    </row>
    <row r="20" spans="1:5" ht="87.5" x14ac:dyDescent="0.45">
      <c r="A20" s="5" t="s">
        <v>72</v>
      </c>
      <c r="B20" s="2" t="s">
        <v>73</v>
      </c>
      <c r="C20" s="3" t="s">
        <v>40</v>
      </c>
      <c r="D20" s="53"/>
      <c r="E20" s="56"/>
    </row>
    <row r="21" spans="1:5" ht="17.5" x14ac:dyDescent="0.45">
      <c r="A21" s="5" t="s">
        <v>74</v>
      </c>
      <c r="B21" s="2" t="s">
        <v>75</v>
      </c>
      <c r="C21" s="3" t="s">
        <v>76</v>
      </c>
      <c r="D21" s="53"/>
      <c r="E21" s="56"/>
    </row>
    <row r="22" spans="1:5" ht="17.5" x14ac:dyDescent="0.45">
      <c r="A22" s="5" t="s">
        <v>77</v>
      </c>
      <c r="B22" s="2" t="s">
        <v>78</v>
      </c>
      <c r="C22" s="3" t="s">
        <v>76</v>
      </c>
      <c r="D22" s="53"/>
      <c r="E22" s="56"/>
    </row>
    <row r="23" spans="1:5" ht="17.5" x14ac:dyDescent="0.45">
      <c r="A23" s="5" t="s">
        <v>79</v>
      </c>
      <c r="B23" s="2" t="s">
        <v>80</v>
      </c>
      <c r="C23" s="3" t="s">
        <v>40</v>
      </c>
      <c r="D23" s="53"/>
      <c r="E23" s="56"/>
    </row>
    <row r="24" spans="1:5" ht="16.5" customHeight="1" x14ac:dyDescent="0.45">
      <c r="A24" s="39">
        <v>3</v>
      </c>
      <c r="B24" s="40" t="s">
        <v>81</v>
      </c>
      <c r="C24" s="41"/>
      <c r="D24" s="54"/>
      <c r="E24" s="55"/>
    </row>
    <row r="25" spans="1:5" ht="17.5" x14ac:dyDescent="0.45">
      <c r="A25" s="5" t="s">
        <v>82</v>
      </c>
      <c r="B25" s="2" t="s">
        <v>83</v>
      </c>
      <c r="C25" s="3" t="s">
        <v>84</v>
      </c>
      <c r="D25" s="53"/>
      <c r="E25" s="56"/>
    </row>
    <row r="26" spans="1:5" ht="17.5" x14ac:dyDescent="0.45">
      <c r="A26" s="5" t="s">
        <v>85</v>
      </c>
      <c r="B26" s="2" t="s">
        <v>86</v>
      </c>
      <c r="C26" s="3" t="s">
        <v>84</v>
      </c>
      <c r="D26" s="53"/>
      <c r="E26" s="56"/>
    </row>
    <row r="27" spans="1:5" ht="19" x14ac:dyDescent="0.45">
      <c r="A27" s="5" t="s">
        <v>87</v>
      </c>
      <c r="B27" s="2" t="s">
        <v>88</v>
      </c>
      <c r="C27" s="9" t="s">
        <v>89</v>
      </c>
      <c r="D27" s="53"/>
      <c r="E27" s="56"/>
    </row>
    <row r="28" spans="1:5" ht="17.5" x14ac:dyDescent="0.45">
      <c r="A28" s="5" t="s">
        <v>90</v>
      </c>
      <c r="B28" s="2" t="s">
        <v>91</v>
      </c>
      <c r="C28" s="3" t="s">
        <v>84</v>
      </c>
      <c r="D28" s="53"/>
      <c r="E28" s="56"/>
    </row>
    <row r="29" spans="1:5" ht="17.5" x14ac:dyDescent="0.45">
      <c r="A29" s="5" t="s">
        <v>92</v>
      </c>
      <c r="B29" s="2" t="s">
        <v>93</v>
      </c>
      <c r="C29" s="3" t="s">
        <v>84</v>
      </c>
      <c r="D29" s="53"/>
      <c r="E29" s="56"/>
    </row>
    <row r="30" spans="1:5" ht="35" x14ac:dyDescent="0.45">
      <c r="A30" s="5" t="s">
        <v>94</v>
      </c>
      <c r="B30" s="2" t="s">
        <v>95</v>
      </c>
      <c r="C30" s="3" t="s">
        <v>40</v>
      </c>
      <c r="D30" s="53"/>
      <c r="E30" s="56"/>
    </row>
    <row r="31" spans="1:5" ht="17.5" x14ac:dyDescent="0.45">
      <c r="A31" s="5" t="s">
        <v>96</v>
      </c>
      <c r="B31" s="10" t="s">
        <v>97</v>
      </c>
      <c r="C31" s="11" t="s">
        <v>84</v>
      </c>
      <c r="D31" s="53"/>
      <c r="E31" s="56"/>
    </row>
    <row r="32" spans="1:5" ht="17.5" x14ac:dyDescent="0.45">
      <c r="A32" s="5" t="s">
        <v>98</v>
      </c>
      <c r="B32" s="2" t="s">
        <v>99</v>
      </c>
      <c r="C32" s="3" t="s">
        <v>40</v>
      </c>
      <c r="D32" s="53"/>
      <c r="E32" s="56"/>
    </row>
    <row r="33" spans="1:5" ht="17.5" x14ac:dyDescent="0.45">
      <c r="A33" s="5" t="s">
        <v>100</v>
      </c>
      <c r="B33" s="2" t="s">
        <v>101</v>
      </c>
      <c r="C33" s="3" t="s">
        <v>102</v>
      </c>
      <c r="D33" s="53"/>
      <c r="E33" s="56"/>
    </row>
    <row r="34" spans="1:5" ht="16.5" customHeight="1" x14ac:dyDescent="0.45">
      <c r="A34" s="39">
        <v>4</v>
      </c>
      <c r="B34" s="40" t="s">
        <v>103</v>
      </c>
      <c r="C34" s="41"/>
      <c r="D34" s="54"/>
      <c r="E34" s="55"/>
    </row>
    <row r="35" spans="1:5" ht="17.5" x14ac:dyDescent="0.45">
      <c r="A35" s="5" t="s">
        <v>104</v>
      </c>
      <c r="B35" s="2" t="s">
        <v>83</v>
      </c>
      <c r="C35" s="3" t="s">
        <v>84</v>
      </c>
      <c r="D35" s="53"/>
      <c r="E35" s="56"/>
    </row>
    <row r="36" spans="1:5" ht="17.5" x14ac:dyDescent="0.45">
      <c r="A36" s="5" t="s">
        <v>105</v>
      </c>
      <c r="B36" s="2" t="s">
        <v>86</v>
      </c>
      <c r="C36" s="3" t="s">
        <v>84</v>
      </c>
      <c r="D36" s="53"/>
      <c r="E36" s="56"/>
    </row>
    <row r="37" spans="1:5" ht="19" x14ac:dyDescent="0.45">
      <c r="A37" s="5" t="s">
        <v>106</v>
      </c>
      <c r="B37" s="2" t="s">
        <v>88</v>
      </c>
      <c r="C37" s="9" t="s">
        <v>89</v>
      </c>
      <c r="D37" s="53"/>
      <c r="E37" s="56"/>
    </row>
    <row r="38" spans="1:5" ht="17.5" x14ac:dyDescent="0.45">
      <c r="A38" s="5" t="s">
        <v>107</v>
      </c>
      <c r="B38" s="2" t="s">
        <v>108</v>
      </c>
      <c r="C38" s="9" t="s">
        <v>84</v>
      </c>
      <c r="D38" s="53"/>
      <c r="E38" s="56"/>
    </row>
    <row r="39" spans="1:5" ht="35" x14ac:dyDescent="0.45">
      <c r="A39" s="5" t="s">
        <v>109</v>
      </c>
      <c r="B39" s="2" t="s">
        <v>110</v>
      </c>
      <c r="C39" s="9" t="s">
        <v>84</v>
      </c>
      <c r="D39" s="53"/>
      <c r="E39" s="56"/>
    </row>
    <row r="40" spans="1:5" ht="17.5" x14ac:dyDescent="0.45">
      <c r="A40" s="5" t="s">
        <v>111</v>
      </c>
      <c r="B40" s="2" t="s">
        <v>112</v>
      </c>
      <c r="C40" s="3" t="s">
        <v>84</v>
      </c>
      <c r="D40" s="53"/>
      <c r="E40" s="56"/>
    </row>
    <row r="41" spans="1:5" ht="17.5" x14ac:dyDescent="0.45">
      <c r="A41" s="5" t="s">
        <v>113</v>
      </c>
      <c r="B41" s="2" t="s">
        <v>114</v>
      </c>
      <c r="C41" s="3" t="s">
        <v>84</v>
      </c>
      <c r="D41" s="53"/>
      <c r="E41" s="56"/>
    </row>
    <row r="42" spans="1:5" ht="17.5" x14ac:dyDescent="0.45">
      <c r="A42" s="5" t="s">
        <v>115</v>
      </c>
      <c r="B42" s="2" t="s">
        <v>116</v>
      </c>
      <c r="C42" s="3" t="s">
        <v>84</v>
      </c>
      <c r="D42" s="53"/>
      <c r="E42" s="56"/>
    </row>
    <row r="43" spans="1:5" ht="17.5" x14ac:dyDescent="0.45">
      <c r="A43" s="5" t="s">
        <v>117</v>
      </c>
      <c r="B43" s="2" t="s">
        <v>118</v>
      </c>
      <c r="C43" s="3" t="s">
        <v>84</v>
      </c>
      <c r="D43" s="53"/>
      <c r="E43" s="56"/>
    </row>
    <row r="44" spans="1:5" ht="35" x14ac:dyDescent="0.45">
      <c r="A44" s="5" t="s">
        <v>119</v>
      </c>
      <c r="B44" s="2" t="s">
        <v>120</v>
      </c>
      <c r="C44" s="3" t="s">
        <v>40</v>
      </c>
      <c r="D44" s="53"/>
      <c r="E44" s="56"/>
    </row>
    <row r="45" spans="1:5" ht="35" x14ac:dyDescent="0.45">
      <c r="A45" s="5" t="s">
        <v>121</v>
      </c>
      <c r="B45" s="2" t="s">
        <v>122</v>
      </c>
      <c r="C45" s="3" t="s">
        <v>40</v>
      </c>
      <c r="D45" s="53"/>
      <c r="E45" s="56"/>
    </row>
    <row r="46" spans="1:5" ht="35" x14ac:dyDescent="0.45">
      <c r="A46" s="5" t="s">
        <v>123</v>
      </c>
      <c r="B46" s="2" t="s">
        <v>124</v>
      </c>
      <c r="C46" s="3" t="s">
        <v>40</v>
      </c>
      <c r="D46" s="53"/>
      <c r="E46" s="56"/>
    </row>
    <row r="47" spans="1:5" ht="35" x14ac:dyDescent="0.45">
      <c r="A47" s="5" t="s">
        <v>125</v>
      </c>
      <c r="B47" s="2" t="s">
        <v>126</v>
      </c>
      <c r="C47" s="3"/>
      <c r="D47" s="53"/>
      <c r="E47" s="56"/>
    </row>
    <row r="48" spans="1:5" ht="17.5" x14ac:dyDescent="0.45">
      <c r="A48" s="5" t="s">
        <v>127</v>
      </c>
      <c r="B48" s="2" t="s">
        <v>128</v>
      </c>
      <c r="C48" s="3" t="s">
        <v>40</v>
      </c>
      <c r="D48" s="53"/>
      <c r="E48" s="56"/>
    </row>
    <row r="49" spans="1:5" ht="35" x14ac:dyDescent="0.45">
      <c r="A49" s="5" t="s">
        <v>129</v>
      </c>
      <c r="B49" s="2" t="s">
        <v>130</v>
      </c>
      <c r="C49" s="3" t="s">
        <v>40</v>
      </c>
      <c r="D49" s="53"/>
      <c r="E49" s="56"/>
    </row>
    <row r="50" spans="1:5" ht="17.5" x14ac:dyDescent="0.45">
      <c r="A50" s="5" t="s">
        <v>131</v>
      </c>
      <c r="B50" s="10" t="s">
        <v>132</v>
      </c>
      <c r="C50" s="11" t="s">
        <v>84</v>
      </c>
      <c r="D50" s="53"/>
      <c r="E50" s="56"/>
    </row>
    <row r="51" spans="1:5" ht="17.5" x14ac:dyDescent="0.45">
      <c r="A51" s="5" t="s">
        <v>133</v>
      </c>
      <c r="B51" s="10" t="s">
        <v>134</v>
      </c>
      <c r="C51" s="11" t="s">
        <v>84</v>
      </c>
      <c r="D51" s="53"/>
      <c r="E51" s="56"/>
    </row>
    <row r="52" spans="1:5" ht="17.5" x14ac:dyDescent="0.45">
      <c r="A52" s="5" t="s">
        <v>135</v>
      </c>
      <c r="B52" s="2" t="s">
        <v>136</v>
      </c>
      <c r="C52" s="3" t="s">
        <v>40</v>
      </c>
      <c r="D52" s="53"/>
      <c r="E52" s="56"/>
    </row>
    <row r="53" spans="1:5" ht="17.5" x14ac:dyDescent="0.45">
      <c r="A53" s="5" t="s">
        <v>137</v>
      </c>
      <c r="B53" s="2" t="s">
        <v>138</v>
      </c>
      <c r="C53" s="3" t="s">
        <v>40</v>
      </c>
      <c r="D53" s="53"/>
      <c r="E53" s="56"/>
    </row>
    <row r="54" spans="1:5" ht="35" x14ac:dyDescent="0.45">
      <c r="A54" s="5" t="s">
        <v>139</v>
      </c>
      <c r="B54" s="2" t="s">
        <v>140</v>
      </c>
      <c r="C54" s="3" t="s">
        <v>40</v>
      </c>
      <c r="D54" s="53"/>
      <c r="E54" s="56"/>
    </row>
    <row r="55" spans="1:5" ht="35" x14ac:dyDescent="0.45">
      <c r="A55" s="5" t="s">
        <v>141</v>
      </c>
      <c r="B55" s="2" t="s">
        <v>142</v>
      </c>
      <c r="C55" s="3" t="s">
        <v>40</v>
      </c>
      <c r="D55" s="53"/>
      <c r="E55" s="56"/>
    </row>
    <row r="56" spans="1:5" ht="35" x14ac:dyDescent="0.45">
      <c r="A56" s="5" t="s">
        <v>143</v>
      </c>
      <c r="B56" s="2" t="s">
        <v>144</v>
      </c>
      <c r="C56" s="3" t="s">
        <v>40</v>
      </c>
      <c r="D56" s="53"/>
      <c r="E56" s="56"/>
    </row>
    <row r="57" spans="1:5" ht="19" x14ac:dyDescent="0.45">
      <c r="A57" s="5" t="s">
        <v>145</v>
      </c>
      <c r="B57" s="2" t="s">
        <v>146</v>
      </c>
      <c r="C57" s="3" t="s">
        <v>89</v>
      </c>
      <c r="D57" s="53"/>
      <c r="E57" s="56"/>
    </row>
    <row r="58" spans="1:5" ht="17.5" x14ac:dyDescent="0.45">
      <c r="A58" s="5" t="s">
        <v>147</v>
      </c>
      <c r="B58" s="2" t="s">
        <v>99</v>
      </c>
      <c r="C58" s="3" t="s">
        <v>40</v>
      </c>
      <c r="D58" s="53"/>
      <c r="E58" s="56"/>
    </row>
    <row r="59" spans="1:5" ht="17.5" x14ac:dyDescent="0.45">
      <c r="A59" s="5" t="s">
        <v>148</v>
      </c>
      <c r="B59" s="2" t="s">
        <v>149</v>
      </c>
      <c r="C59" s="3" t="s">
        <v>40</v>
      </c>
      <c r="D59" s="53"/>
      <c r="E59" s="56"/>
    </row>
    <row r="60" spans="1:5" ht="35" x14ac:dyDescent="0.45">
      <c r="A60" s="5" t="s">
        <v>150</v>
      </c>
      <c r="B60" s="2" t="s">
        <v>151</v>
      </c>
      <c r="C60" s="3" t="s">
        <v>40</v>
      </c>
      <c r="D60" s="53"/>
      <c r="E60" s="56"/>
    </row>
    <row r="61" spans="1:5" ht="17.5" x14ac:dyDescent="0.45">
      <c r="A61" s="5" t="s">
        <v>152</v>
      </c>
      <c r="B61" s="2" t="s">
        <v>153</v>
      </c>
      <c r="C61" s="3" t="s">
        <v>154</v>
      </c>
      <c r="D61" s="53"/>
      <c r="E61" s="56"/>
    </row>
    <row r="62" spans="1:5" ht="16.5" customHeight="1" x14ac:dyDescent="0.45">
      <c r="A62" s="39">
        <v>5</v>
      </c>
      <c r="B62" s="40" t="s">
        <v>155</v>
      </c>
      <c r="C62" s="41" t="s">
        <v>40</v>
      </c>
      <c r="D62" s="54"/>
      <c r="E62" s="55"/>
    </row>
    <row r="63" spans="1:5" ht="105" x14ac:dyDescent="0.45">
      <c r="A63" s="1" t="s">
        <v>156</v>
      </c>
      <c r="B63" s="10" t="s">
        <v>157</v>
      </c>
      <c r="C63" s="3" t="s">
        <v>40</v>
      </c>
      <c r="D63" s="53"/>
      <c r="E63" s="56"/>
    </row>
    <row r="64" spans="1:5" ht="52.5" x14ac:dyDescent="0.45">
      <c r="A64" s="1" t="s">
        <v>158</v>
      </c>
      <c r="B64" s="2" t="s">
        <v>159</v>
      </c>
      <c r="C64" s="3" t="s">
        <v>40</v>
      </c>
      <c r="D64" s="53"/>
      <c r="E64" s="56"/>
    </row>
    <row r="65" spans="1:5" ht="157.5" x14ac:dyDescent="0.45">
      <c r="A65" s="1" t="s">
        <v>160</v>
      </c>
      <c r="B65" s="2" t="s">
        <v>161</v>
      </c>
      <c r="C65" s="3" t="s">
        <v>40</v>
      </c>
      <c r="D65" s="53"/>
      <c r="E65" s="56"/>
    </row>
    <row r="66" spans="1:5" ht="105" x14ac:dyDescent="0.45">
      <c r="A66" s="1" t="s">
        <v>162</v>
      </c>
      <c r="B66" s="2" t="s">
        <v>163</v>
      </c>
      <c r="C66" s="3" t="s">
        <v>40</v>
      </c>
      <c r="D66" s="53"/>
      <c r="E66" s="56"/>
    </row>
    <row r="67" spans="1:5" ht="105" x14ac:dyDescent="0.45">
      <c r="A67" s="1" t="s">
        <v>164</v>
      </c>
      <c r="B67" s="2" t="s">
        <v>165</v>
      </c>
      <c r="C67" s="3" t="s">
        <v>40</v>
      </c>
      <c r="D67" s="53"/>
      <c r="E67" s="56"/>
    </row>
    <row r="68" spans="1:5" ht="16.5" customHeight="1" x14ac:dyDescent="0.45">
      <c r="A68" s="39">
        <v>6</v>
      </c>
      <c r="B68" s="40" t="s">
        <v>166</v>
      </c>
      <c r="C68" s="41"/>
      <c r="D68" s="54"/>
      <c r="E68" s="55"/>
    </row>
    <row r="69" spans="1:5" ht="17.5" x14ac:dyDescent="0.45">
      <c r="A69" s="5" t="s">
        <v>167</v>
      </c>
      <c r="B69" s="2" t="s">
        <v>57</v>
      </c>
      <c r="C69" s="3" t="s">
        <v>40</v>
      </c>
      <c r="D69" s="53"/>
      <c r="E69" s="56"/>
    </row>
    <row r="70" spans="1:5" ht="17.5" x14ac:dyDescent="0.45">
      <c r="A70" s="5" t="s">
        <v>168</v>
      </c>
      <c r="B70" s="2" t="s">
        <v>169</v>
      </c>
      <c r="C70" s="3" t="s">
        <v>40</v>
      </c>
      <c r="D70" s="53"/>
      <c r="E70" s="56"/>
    </row>
    <row r="71" spans="1:5" ht="17.5" x14ac:dyDescent="0.45">
      <c r="A71" s="5" t="s">
        <v>170</v>
      </c>
      <c r="B71" s="12" t="s">
        <v>171</v>
      </c>
      <c r="C71" s="13"/>
      <c r="D71" s="53"/>
      <c r="E71" s="56"/>
    </row>
    <row r="72" spans="1:5" ht="71.5" x14ac:dyDescent="0.45">
      <c r="A72" s="5" t="s">
        <v>172</v>
      </c>
      <c r="B72" s="122" t="s">
        <v>173</v>
      </c>
      <c r="C72" s="3" t="s">
        <v>40</v>
      </c>
      <c r="D72" s="53"/>
      <c r="E72" s="56"/>
    </row>
    <row r="73" spans="1:5" ht="52.5" x14ac:dyDescent="0.45">
      <c r="A73" s="5" t="s">
        <v>174</v>
      </c>
      <c r="B73" s="2" t="s">
        <v>175</v>
      </c>
      <c r="C73" s="3" t="s">
        <v>40</v>
      </c>
      <c r="D73" s="53"/>
      <c r="E73" s="56"/>
    </row>
    <row r="74" spans="1:5" ht="105" x14ac:dyDescent="0.45">
      <c r="A74" s="5" t="s">
        <v>176</v>
      </c>
      <c r="B74" s="2" t="s">
        <v>177</v>
      </c>
      <c r="C74" s="3" t="s">
        <v>40</v>
      </c>
      <c r="D74" s="53"/>
      <c r="E74" s="56"/>
    </row>
    <row r="75" spans="1:5" ht="105" x14ac:dyDescent="0.45">
      <c r="A75" s="5" t="s">
        <v>178</v>
      </c>
      <c r="B75" s="14" t="s">
        <v>179</v>
      </c>
      <c r="C75" s="3" t="s">
        <v>40</v>
      </c>
      <c r="D75" s="53"/>
      <c r="E75" s="56"/>
    </row>
    <row r="76" spans="1:5" ht="87.5" x14ac:dyDescent="0.45">
      <c r="A76" s="5" t="s">
        <v>180</v>
      </c>
      <c r="B76" s="14" t="s">
        <v>181</v>
      </c>
      <c r="C76" s="3" t="s">
        <v>182</v>
      </c>
      <c r="D76" s="53"/>
      <c r="E76" s="56"/>
    </row>
    <row r="77" spans="1:5" ht="52.5" x14ac:dyDescent="0.45">
      <c r="A77" s="5" t="s">
        <v>183</v>
      </c>
      <c r="B77" s="2" t="s">
        <v>184</v>
      </c>
      <c r="C77" s="3" t="s">
        <v>40</v>
      </c>
      <c r="D77" s="53"/>
      <c r="E77" s="56"/>
    </row>
    <row r="78" spans="1:5" ht="35" x14ac:dyDescent="0.45">
      <c r="A78" s="5" t="s">
        <v>185</v>
      </c>
      <c r="B78" s="2" t="s">
        <v>186</v>
      </c>
      <c r="C78" s="3" t="s">
        <v>40</v>
      </c>
      <c r="D78" s="53"/>
      <c r="E78" s="56"/>
    </row>
    <row r="79" spans="1:5" ht="35" x14ac:dyDescent="0.45">
      <c r="A79" s="5" t="s">
        <v>187</v>
      </c>
      <c r="B79" s="2" t="s">
        <v>188</v>
      </c>
      <c r="C79" s="3" t="s">
        <v>40</v>
      </c>
      <c r="D79" s="53"/>
      <c r="E79" s="56"/>
    </row>
    <row r="80" spans="1:5" ht="16.5" customHeight="1" x14ac:dyDescent="0.45">
      <c r="A80" s="39">
        <v>7</v>
      </c>
      <c r="B80" s="40" t="s">
        <v>189</v>
      </c>
      <c r="C80" s="41"/>
      <c r="D80" s="54"/>
      <c r="E80" s="55"/>
    </row>
    <row r="81" spans="1:5" ht="105" x14ac:dyDescent="0.45">
      <c r="A81" s="1" t="s">
        <v>190</v>
      </c>
      <c r="B81" s="2" t="s">
        <v>191</v>
      </c>
      <c r="C81" s="9" t="s">
        <v>40</v>
      </c>
      <c r="D81" s="53"/>
      <c r="E81" s="56"/>
    </row>
    <row r="82" spans="1:5" ht="105" x14ac:dyDescent="0.45">
      <c r="A82" s="1" t="s">
        <v>192</v>
      </c>
      <c r="B82" s="2" t="s">
        <v>193</v>
      </c>
      <c r="C82" s="9" t="s">
        <v>40</v>
      </c>
      <c r="D82" s="53"/>
      <c r="E82" s="56"/>
    </row>
    <row r="83" spans="1:5" ht="105" x14ac:dyDescent="0.45">
      <c r="A83" s="1" t="s">
        <v>192</v>
      </c>
      <c r="B83" s="2" t="s">
        <v>194</v>
      </c>
      <c r="C83" s="9" t="s">
        <v>40</v>
      </c>
      <c r="D83" s="53"/>
      <c r="E83" s="56"/>
    </row>
    <row r="84" spans="1:5" ht="52.5" x14ac:dyDescent="0.45">
      <c r="A84" s="1" t="s">
        <v>195</v>
      </c>
      <c r="B84" s="2" t="s">
        <v>196</v>
      </c>
      <c r="C84" s="9" t="s">
        <v>40</v>
      </c>
      <c r="D84" s="53"/>
      <c r="E84" s="56"/>
    </row>
    <row r="85" spans="1:5" ht="52.5" x14ac:dyDescent="0.45">
      <c r="A85" s="1" t="s">
        <v>197</v>
      </c>
      <c r="B85" s="2" t="s">
        <v>198</v>
      </c>
      <c r="C85" s="9" t="s">
        <v>199</v>
      </c>
      <c r="D85" s="53"/>
      <c r="E85" s="56"/>
    </row>
    <row r="86" spans="1:5" ht="122.5" x14ac:dyDescent="0.45">
      <c r="A86" s="1" t="s">
        <v>200</v>
      </c>
      <c r="B86" s="10" t="s">
        <v>201</v>
      </c>
      <c r="C86" s="9" t="s">
        <v>40</v>
      </c>
      <c r="D86" s="53"/>
      <c r="E86" s="56"/>
    </row>
    <row r="87" spans="1:5" ht="52.5" x14ac:dyDescent="0.45">
      <c r="A87" s="1" t="s">
        <v>202</v>
      </c>
      <c r="B87" s="2" t="s">
        <v>203</v>
      </c>
      <c r="C87" s="9" t="s">
        <v>40</v>
      </c>
      <c r="D87" s="53"/>
      <c r="E87" s="56"/>
    </row>
    <row r="88" spans="1:5" ht="16.5" customHeight="1" x14ac:dyDescent="0.45">
      <c r="A88" s="39">
        <v>8</v>
      </c>
      <c r="B88" s="40" t="s">
        <v>204</v>
      </c>
      <c r="C88" s="41"/>
      <c r="D88" s="54"/>
      <c r="E88" s="55"/>
    </row>
    <row r="89" spans="1:5" ht="35" x14ac:dyDescent="0.45">
      <c r="A89" s="5" t="s">
        <v>205</v>
      </c>
      <c r="B89" s="2" t="s">
        <v>206</v>
      </c>
      <c r="C89" s="3" t="s">
        <v>40</v>
      </c>
      <c r="D89" s="53"/>
      <c r="E89" s="56"/>
    </row>
    <row r="90" spans="1:5" ht="52.5" x14ac:dyDescent="0.45">
      <c r="A90" s="5"/>
      <c r="B90" s="2" t="s">
        <v>207</v>
      </c>
      <c r="C90" s="3" t="s">
        <v>40</v>
      </c>
      <c r="D90" s="53"/>
      <c r="E90" s="56"/>
    </row>
    <row r="91" spans="1:5" ht="35" x14ac:dyDescent="0.45">
      <c r="A91" s="5" t="s">
        <v>208</v>
      </c>
      <c r="B91" s="2" t="s">
        <v>209</v>
      </c>
      <c r="C91" s="3" t="s">
        <v>40</v>
      </c>
      <c r="D91" s="53"/>
      <c r="E91" s="56"/>
    </row>
    <row r="92" spans="1:5" ht="70" x14ac:dyDescent="0.45">
      <c r="A92" s="5" t="s">
        <v>210</v>
      </c>
      <c r="B92" s="2" t="s">
        <v>211</v>
      </c>
      <c r="C92" s="3" t="s">
        <v>212</v>
      </c>
      <c r="D92" s="53"/>
      <c r="E92" s="56"/>
    </row>
    <row r="93" spans="1:5" ht="70" x14ac:dyDescent="0.45">
      <c r="A93" s="5" t="s">
        <v>213</v>
      </c>
      <c r="B93" s="10" t="s">
        <v>214</v>
      </c>
      <c r="C93" s="9" t="s">
        <v>212</v>
      </c>
      <c r="D93" s="53"/>
      <c r="E93" s="56"/>
    </row>
    <row r="94" spans="1:5" x14ac:dyDescent="0.45">
      <c r="A94" s="42"/>
      <c r="B94" s="43"/>
      <c r="C94" s="43"/>
      <c r="D94" s="44"/>
    </row>
  </sheetData>
  <sheetProtection algorithmName="SHA-512" hashValue="gy9D/iNKHpjp6VOIJ4RB5g3QYF+s0cYY+ruvFo+ZRkzdn3qS4cTBCi6EI0EPK5XViBp9WENkEGSGi5NgjY9+Ug==" saltValue="OJb3AE2yQnCfZLlDdE+rIw==" spinCount="100000" sheet="1" objects="1" scenarios="1"/>
  <printOptions horizontalCentered="1"/>
  <pageMargins left="0.59055118110236227" right="0.19685039370078741" top="0.19685039370078741" bottom="0.19685039370078741" header="0.31496062992125984" footer="0.31496062992125984"/>
  <pageSetup paperSize="8" scale="90" orientation="portrait" horizontalDpi="4294967292" verticalDpi="4294967292" r:id="rId1"/>
  <headerFooter alignWithMargins="0">
    <oddFooter xml:space="preserve">&amp;C&amp;8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DF289-0C40-4D00-BE78-C4F48EC5E12B}">
  <dimension ref="A1:G96"/>
  <sheetViews>
    <sheetView showZeros="0" zoomScaleNormal="100" workbookViewId="0">
      <pane xSplit="2" ySplit="1" topLeftCell="C2" activePane="bottomRight" state="frozen"/>
      <selection pane="topRight" activeCell="C1" sqref="C1"/>
      <selection pane="bottomLeft" activeCell="A2" sqref="A2"/>
      <selection pane="bottomRight"/>
    </sheetView>
  </sheetViews>
  <sheetFormatPr defaultColWidth="11" defaultRowHeight="17.5" x14ac:dyDescent="0.45"/>
  <cols>
    <col min="1" max="1" width="8.33203125" style="92" customWidth="1"/>
    <col min="2" max="2" width="71.33203125" style="93" customWidth="1"/>
    <col min="3" max="3" width="11" style="92" customWidth="1"/>
    <col min="4" max="4" width="11.08203125" style="92" customWidth="1"/>
    <col min="5" max="5" width="15.25" style="94" bestFit="1" customWidth="1"/>
    <col min="6" max="6" width="20.58203125" style="92" customWidth="1"/>
    <col min="7" max="7" width="27.83203125" style="92" customWidth="1"/>
    <col min="8" max="8" width="13.58203125" style="68" bestFit="1" customWidth="1"/>
    <col min="9" max="16384" width="11" style="68"/>
  </cols>
  <sheetData>
    <row r="1" spans="1:7" s="62" customFormat="1" ht="26.25" customHeight="1" thickTop="1" x14ac:dyDescent="0.45">
      <c r="A1" s="57" t="s">
        <v>32</v>
      </c>
      <c r="B1" s="58" t="s">
        <v>33</v>
      </c>
      <c r="C1" s="58" t="s">
        <v>34</v>
      </c>
      <c r="D1" s="59" t="s">
        <v>215</v>
      </c>
      <c r="E1" s="59" t="s">
        <v>216</v>
      </c>
      <c r="F1" s="60" t="s">
        <v>217</v>
      </c>
      <c r="G1" s="61" t="s">
        <v>218</v>
      </c>
    </row>
    <row r="2" spans="1:7" x14ac:dyDescent="0.45">
      <c r="A2" s="63">
        <f>'BPU_Lot-01_Centre 1'!A2</f>
        <v>1</v>
      </c>
      <c r="B2" s="64" t="str">
        <f>'BPU_Lot-01_Centre 1'!B2</f>
        <v>Mobilisation, installation de chantier, Forfaits généraux</v>
      </c>
      <c r="C2" s="65">
        <f>'BPU_Lot-01_Centre 1'!C2</f>
        <v>0</v>
      </c>
      <c r="D2" s="65"/>
      <c r="E2" s="66"/>
      <c r="F2" s="67"/>
      <c r="G2" s="148">
        <f>SUM(F3:F6)</f>
        <v>0</v>
      </c>
    </row>
    <row r="3" spans="1:7" x14ac:dyDescent="0.45">
      <c r="A3" s="69" t="str">
        <f>'BPU_Lot-01_Centre 1'!A3</f>
        <v>1.1</v>
      </c>
      <c r="B3" s="70" t="str">
        <f>'BPU_Lot-01_Centre 1'!B3</f>
        <v>Mobilisation, installation et repli du chantier</v>
      </c>
      <c r="C3" s="71" t="str">
        <f>'BPU_Lot-01_Centre 1'!C3</f>
        <v>u</v>
      </c>
      <c r="D3" s="72">
        <v>1</v>
      </c>
      <c r="E3" s="73">
        <f>'BPU_Lot-01_Centre 1'!D3</f>
        <v>0</v>
      </c>
      <c r="F3" s="74">
        <f t="shared" ref="F3:F33" si="0">E3*D3</f>
        <v>0</v>
      </c>
      <c r="G3" s="149"/>
    </row>
    <row r="4" spans="1:7" x14ac:dyDescent="0.45">
      <c r="A4" s="69" t="str">
        <f>'BPU_Lot-01_Centre 1'!A4</f>
        <v>1.2</v>
      </c>
      <c r="B4" s="70" t="str">
        <f>'BPU_Lot-01_Centre 1'!B4</f>
        <v xml:space="preserve">Implantation du réseau </v>
      </c>
      <c r="C4" s="71" t="str">
        <f>'BPU_Lot-01_Centre 1'!C4</f>
        <v>u</v>
      </c>
      <c r="D4" s="72">
        <v>1</v>
      </c>
      <c r="E4" s="73">
        <f>'BPU_Lot-01_Centre 1'!D4</f>
        <v>0</v>
      </c>
      <c r="F4" s="74">
        <f t="shared" si="0"/>
        <v>0</v>
      </c>
      <c r="G4" s="149"/>
    </row>
    <row r="5" spans="1:7" ht="40.5" customHeight="1" x14ac:dyDescent="0.45">
      <c r="A5" s="69" t="str">
        <f>'BPU_Lot-01_Centre 1'!A5</f>
        <v>1.3</v>
      </c>
      <c r="B5" s="70" t="str">
        <f>'BPU_Lot-01_Centre 1'!B5</f>
        <v>Etudes et plans d'exécution (Etudes géotechniques + Notes de calculs des descentes de charge et du support métallique + Divers plans d'exécution)</v>
      </c>
      <c r="C5" s="71" t="str">
        <f>'BPU_Lot-01_Centre 1'!C5</f>
        <v>u</v>
      </c>
      <c r="D5" s="72">
        <v>1</v>
      </c>
      <c r="E5" s="73">
        <f>'BPU_Lot-01_Centre 1'!D5</f>
        <v>0</v>
      </c>
      <c r="F5" s="74">
        <f t="shared" si="0"/>
        <v>0</v>
      </c>
      <c r="G5" s="149"/>
    </row>
    <row r="6" spans="1:7" x14ac:dyDescent="0.45">
      <c r="A6" s="69" t="str">
        <f>'BPU_Lot-01_Centre 1'!A6</f>
        <v>1.4</v>
      </c>
      <c r="B6" s="70" t="str">
        <f>'BPU_Lot-01_Centre 1'!B6</f>
        <v>Essai de fonctionnement général des réseaux</v>
      </c>
      <c r="C6" s="71" t="str">
        <f>'BPU_Lot-01_Centre 1'!C6</f>
        <v>u</v>
      </c>
      <c r="D6" s="72">
        <v>1</v>
      </c>
      <c r="E6" s="73">
        <f>'BPU_Lot-01_Centre 1'!D6</f>
        <v>0</v>
      </c>
      <c r="F6" s="74">
        <f t="shared" si="0"/>
        <v>0</v>
      </c>
      <c r="G6" s="149"/>
    </row>
    <row r="7" spans="1:7" x14ac:dyDescent="0.45">
      <c r="A7" s="63">
        <f>'BPU_Lot-01_Centre 1'!A7</f>
        <v>2</v>
      </c>
      <c r="B7" s="64" t="str">
        <f>'BPU_Lot-01_Centre 1'!B7</f>
        <v>Forage</v>
      </c>
      <c r="C7" s="65">
        <f>'BPU_Lot-01_Centre 1'!C7</f>
        <v>0</v>
      </c>
      <c r="D7" s="65"/>
      <c r="E7" s="66"/>
      <c r="F7" s="67"/>
      <c r="G7" s="142">
        <f>SUM(F8:F23)</f>
        <v>0</v>
      </c>
    </row>
    <row r="8" spans="1:7" x14ac:dyDescent="0.45">
      <c r="A8" s="75" t="str">
        <f>'BPU_Lot-01_Centre 1'!A8</f>
        <v>2.1</v>
      </c>
      <c r="B8" s="76" t="str">
        <f>'BPU_Lot-01_Centre 1'!B8</f>
        <v>Implantation géophysique de trois (03) points de foration</v>
      </c>
      <c r="C8" s="71" t="str">
        <f>'BPU_Lot-01_Centre 1'!C8</f>
        <v>u</v>
      </c>
      <c r="D8" s="72">
        <v>3</v>
      </c>
      <c r="E8" s="73">
        <f>'BPU_Lot-01_Centre 1'!D8</f>
        <v>0</v>
      </c>
      <c r="F8" s="74">
        <f t="shared" si="0"/>
        <v>0</v>
      </c>
      <c r="G8" s="143"/>
    </row>
    <row r="9" spans="1:7" ht="70" x14ac:dyDescent="0.45">
      <c r="A9" s="75" t="str">
        <f>'BPU_Lot-01_Centre 1'!A9</f>
        <v>2.2</v>
      </c>
      <c r="B9" s="78" t="str">
        <f>'BPU_Lot-01_Centre 1'!B9</f>
        <v>Réalisation de  forages positifs de 10m3/h miminum à l'essai de pompage longue durée de 72 h en milieu de socle jusqu’à 150 m de profondeur équipé en PVC-forage de 6 pouces crépinés au droit des arrivées d'eau et pleins aux droits des zones stériles</v>
      </c>
      <c r="C9" s="71" t="str">
        <f>'BPU_Lot-01_Centre 1'!C9</f>
        <v>u</v>
      </c>
      <c r="D9" s="72">
        <f>D8</f>
        <v>3</v>
      </c>
      <c r="E9" s="73">
        <f>'BPU_Lot-01_Centre 1'!D9</f>
        <v>0</v>
      </c>
      <c r="F9" s="74">
        <f t="shared" si="0"/>
        <v>0</v>
      </c>
      <c r="G9" s="143"/>
    </row>
    <row r="10" spans="1:7" ht="35" x14ac:dyDescent="0.45">
      <c r="A10" s="75" t="str">
        <f>'BPU_Lot-01_Centre 1'!A10</f>
        <v>2.3</v>
      </c>
      <c r="B10" s="76" t="str">
        <f>'BPU_Lot-01_Centre 1'!B10</f>
        <v>Rémunération de forages déclarés négatifs pour insuffisance de débit (un seul est pris en compte)</v>
      </c>
      <c r="C10" s="71" t="s">
        <v>40</v>
      </c>
      <c r="D10" s="72" t="s">
        <v>76</v>
      </c>
      <c r="E10" s="73">
        <f>'BPU_Lot-01_Centre 1'!D10</f>
        <v>0</v>
      </c>
      <c r="F10" s="74"/>
      <c r="G10" s="143"/>
    </row>
    <row r="11" spans="1:7" ht="35" x14ac:dyDescent="0.45">
      <c r="A11" s="75" t="str">
        <f>'BPU_Lot-01_Centre 1'!A11</f>
        <v>2.4</v>
      </c>
      <c r="B11" s="76" t="str">
        <f>'BPU_Lot-01_Centre 1'!B11</f>
        <v>Analyses physico-chimiques, bactériologiques et des métaux lourds de l’eau des forages</v>
      </c>
      <c r="C11" s="71" t="str">
        <f>'BPU_Lot-01_Centre 1'!C11</f>
        <v>u</v>
      </c>
      <c r="D11" s="72">
        <f>D8</f>
        <v>3</v>
      </c>
      <c r="E11" s="73">
        <f>'BPU_Lot-01_Centre 1'!D11</f>
        <v>0</v>
      </c>
      <c r="F11" s="74">
        <f t="shared" si="0"/>
        <v>0</v>
      </c>
      <c r="G11" s="143"/>
    </row>
    <row r="12" spans="1:7" x14ac:dyDescent="0.45">
      <c r="A12" s="75" t="str">
        <f>'BPU_Lot-01_Centre 1'!A12</f>
        <v>2.5</v>
      </c>
      <c r="B12" s="70" t="str">
        <f>'BPU_Lot-01_Centre 1'!B12</f>
        <v>Réalisation d'une piste d'accès de 6m de large depuis la voie principale</v>
      </c>
      <c r="C12" s="71" t="str">
        <f>'BPU_Lot-01_Centre 1'!C12</f>
        <v>u</v>
      </c>
      <c r="D12" s="72">
        <f>D8</f>
        <v>3</v>
      </c>
      <c r="E12" s="73">
        <f>'BPU_Lot-01_Centre 1'!D12</f>
        <v>0</v>
      </c>
      <c r="F12" s="74">
        <f t="shared" si="0"/>
        <v>0</v>
      </c>
      <c r="G12" s="143"/>
    </row>
    <row r="13" spans="1:7" x14ac:dyDescent="0.45">
      <c r="A13" s="75" t="str">
        <f>'BPU_Lot-01_Centre 1'!A13</f>
        <v>2.6</v>
      </c>
      <c r="B13" s="70" t="str">
        <f>'BPU_Lot-01_Centre 1'!B13</f>
        <v>Défrichement, abattage et dessouchage d'arbre, nivellement de la concession</v>
      </c>
      <c r="C13" s="71" t="str">
        <f>'BPU_Lot-01_Centre 1'!C13</f>
        <v>u</v>
      </c>
      <c r="D13" s="72">
        <f>D8</f>
        <v>3</v>
      </c>
      <c r="E13" s="73">
        <f>'BPU_Lot-01_Centre 1'!D13</f>
        <v>0</v>
      </c>
      <c r="F13" s="74">
        <f t="shared" si="0"/>
        <v>0</v>
      </c>
      <c r="G13" s="143"/>
    </row>
    <row r="14" spans="1:7" ht="157.5" x14ac:dyDescent="0.45">
      <c r="A14" s="75" t="str">
        <f>'BPU_Lot-01_Centre 1'!A14</f>
        <v>2.7</v>
      </c>
      <c r="B14" s="70" t="str">
        <f>'BPU_Lot-01_Centre 1'!B14</f>
        <v>Construction d'une clôture  en parpaing pour le forage de dimensions (Lxlxh) 10mx10mx2m avec une longrine et des poteaux espacés de 3m saillant à l'exterieur. Un couronnement (chaperon de mur) en béton-armé de largeur 10 cm sur tout le périmètre avec un portail à 2 battants 4mx2m à ouverture vers l'intérieur de la clôture y compris crépissage tyrolienne à l'extérieur et peinture à l'intérieur. Une niche avec porte grille métallique pour les équipements électriques, électromécaniques (inverseur, coffret de commande, coffret de démarrage). Epandage de gravier concassé sur toute la surface intérieure de la clôture.</v>
      </c>
      <c r="C14" s="71" t="str">
        <f>'BPU_Lot-01_Centre 1'!C14</f>
        <v>u</v>
      </c>
      <c r="D14" s="72">
        <f>D9</f>
        <v>3</v>
      </c>
      <c r="E14" s="73">
        <f>'BPU_Lot-01_Centre 1'!D14</f>
        <v>0</v>
      </c>
      <c r="F14" s="74">
        <f t="shared" si="0"/>
        <v>0</v>
      </c>
      <c r="G14" s="143"/>
    </row>
    <row r="15" spans="1:7" ht="87.5" x14ac:dyDescent="0.45">
      <c r="A15" s="75" t="str">
        <f>'BPU_Lot-01_Centre 1'!A15</f>
        <v>2.8</v>
      </c>
      <c r="B15" s="70" t="str">
        <f>'BPU_Lot-01_Centre 1'!B15</f>
        <v>Construction de la nouvelle margelle en deux étages. Le premier sera de 1mx1mx 0,5m avec 0,30m enfouis dans le sol. Le deuxième sera superposé au premier avec les dimensions de 0,5mx0,5mx0,3m. Ce dernier recevra en son centre la tête de forage en inox ou en fonte DN 200, la margelle couvrira toute la longueur du manifold à poser</v>
      </c>
      <c r="C15" s="71" t="str">
        <f>'BPU_Lot-01_Centre 1'!C15</f>
        <v>u</v>
      </c>
      <c r="D15" s="72">
        <f>D9</f>
        <v>3</v>
      </c>
      <c r="E15" s="73">
        <f>'BPU_Lot-01_Centre 1'!D15</f>
        <v>0</v>
      </c>
      <c r="F15" s="74">
        <f t="shared" si="0"/>
        <v>0</v>
      </c>
      <c r="G15" s="143"/>
    </row>
    <row r="16" spans="1:7" ht="35" x14ac:dyDescent="0.45">
      <c r="A16" s="75" t="str">
        <f>'BPU_Lot-01_Centre 1'!A16</f>
        <v>2.9</v>
      </c>
      <c r="B16" s="70" t="str">
        <f>'BPU_Lot-01_Centre 1'!B16</f>
        <v>Fourniture et pose d'une colonne d'exhaure en matériaux flexible de type foraduc ou boreline</v>
      </c>
      <c r="C16" s="72">
        <f>'BPU_Lot-01_Centre 1'!C16</f>
        <v>0</v>
      </c>
      <c r="D16" s="72">
        <f>D8</f>
        <v>3</v>
      </c>
      <c r="E16" s="73">
        <f>'BPU_Lot-01_Centre 1'!D16</f>
        <v>0</v>
      </c>
      <c r="F16" s="74">
        <f t="shared" si="0"/>
        <v>0</v>
      </c>
      <c r="G16" s="143"/>
    </row>
    <row r="17" spans="1:7" ht="52.5" x14ac:dyDescent="0.45">
      <c r="A17" s="75" t="str">
        <f>'BPU_Lot-01_Centre 1'!A17</f>
        <v>2.10</v>
      </c>
      <c r="B17" s="79" t="str">
        <f>'BPU_Lot-01_Centre 1'!B17</f>
        <v>Fourniture et pose d'une pompe immergée hybride AC/DC de 10 m3/h de 130 à 140m de HMT, colonne d'exhaure, boite de jonction, câbles d'alimentation électriques et accessoires. La pompe sera de 1er choix,</v>
      </c>
      <c r="C17" s="71" t="str">
        <f>'BPU_Lot-01_Centre 1'!C17</f>
        <v>u</v>
      </c>
      <c r="D17" s="72">
        <f>D9</f>
        <v>3</v>
      </c>
      <c r="E17" s="73">
        <f>'BPU_Lot-01_Centre 1'!D17</f>
        <v>0</v>
      </c>
      <c r="F17" s="74">
        <f t="shared" si="0"/>
        <v>0</v>
      </c>
      <c r="G17" s="143"/>
    </row>
    <row r="18" spans="1:7" ht="105" x14ac:dyDescent="0.45">
      <c r="A18" s="75" t="str">
        <f>'BPU_Lot-01_Centre 1'!A18</f>
        <v>2.11</v>
      </c>
      <c r="B18" s="70" t="str">
        <f>'BPU_Lot-01_Centre 1'!B18</f>
        <v xml:space="preserve">Manifold complet en fonte ou en inox comprenant une ventouse, un clapet anti-retour, un filtre à tamis, un pressostat télémécanique, un manomètre à bain d'huile, une vannette de prise en laiton, un compteur volumétrique (DN 25-40), fileté, avec cadran sec et humide et une vanne de régulation à opercule. L'ensemble des pièces intermédiaires doit être en fonte ductile ou en inox, </v>
      </c>
      <c r="C18" s="71" t="str">
        <f>'BPU_Lot-01_Centre 1'!C18</f>
        <v>u</v>
      </c>
      <c r="D18" s="72">
        <f>D9</f>
        <v>3</v>
      </c>
      <c r="E18" s="73">
        <f>'BPU_Lot-01_Centre 1'!D18</f>
        <v>0</v>
      </c>
      <c r="F18" s="74">
        <f t="shared" si="0"/>
        <v>0</v>
      </c>
      <c r="G18" s="143"/>
    </row>
    <row r="19" spans="1:7" ht="35" x14ac:dyDescent="0.45">
      <c r="A19" s="75" t="str">
        <f>'BPU_Lot-01_Centre 1'!A19</f>
        <v>2.12</v>
      </c>
      <c r="B19" s="70" t="str">
        <f>'BPU_Lot-01_Centre 1'!B19</f>
        <v>Fournitur et pose d'un anti-bélier de 100 litres avec une pression comprise entre 10 et 15 bars</v>
      </c>
      <c r="C19" s="71" t="str">
        <f>'BPU_Lot-01_Centre 1'!C19</f>
        <v>u</v>
      </c>
      <c r="D19" s="72">
        <f>D9</f>
        <v>3</v>
      </c>
      <c r="E19" s="73">
        <f>'BPU_Lot-01_Centre 1'!D19</f>
        <v>0</v>
      </c>
      <c r="F19" s="74">
        <f t="shared" si="0"/>
        <v>0</v>
      </c>
      <c r="G19" s="143"/>
    </row>
    <row r="20" spans="1:7" ht="87.5" x14ac:dyDescent="0.45">
      <c r="A20" s="75" t="str">
        <f>'BPU_Lot-01_Centre 1'!A20</f>
        <v>2.13</v>
      </c>
      <c r="B20" s="70" t="str">
        <f>'BPU_Lot-01_Centre 1'!B20</f>
        <v>Fourniture et pose d'un coffret de commande de type Hybride DC/AC et d'un coffret de démarrage avec système de régulation automatique y/c électrodes et câbles unifilaires de protection ainsi que les câbles d’alimentation sous-fourreau ou gaine du coffret à la tête de forage, d'une protection contre la foudre et d'une prise de terre complet.</v>
      </c>
      <c r="C20" s="71" t="str">
        <f>'BPU_Lot-01_Centre 1'!C20</f>
        <v>u</v>
      </c>
      <c r="D20" s="72">
        <f>D9</f>
        <v>3</v>
      </c>
      <c r="E20" s="73">
        <f>'BPU_Lot-01_Centre 1'!D20</f>
        <v>0</v>
      </c>
      <c r="F20" s="74">
        <f t="shared" si="0"/>
        <v>0</v>
      </c>
      <c r="G20" s="143"/>
    </row>
    <row r="21" spans="1:7" x14ac:dyDescent="0.45">
      <c r="A21" s="75" t="str">
        <f>'BPU_Lot-01_Centre 1'!A21</f>
        <v>2.14</v>
      </c>
      <c r="B21" s="70" t="str">
        <f>'BPU_Lot-01_Centre 1'!B21</f>
        <v>Construction d'une ligne de moyenne tension de 0 à 1000m</v>
      </c>
      <c r="C21" s="71" t="str">
        <f>'BPU_Lot-01_Centre 1'!C21</f>
        <v>PM</v>
      </c>
      <c r="D21" s="72">
        <f>D9</f>
        <v>3</v>
      </c>
      <c r="E21" s="73">
        <f>'BPU_Lot-01_Centre 1'!D21</f>
        <v>0</v>
      </c>
      <c r="F21" s="74">
        <f t="shared" si="0"/>
        <v>0</v>
      </c>
      <c r="G21" s="143"/>
    </row>
    <row r="22" spans="1:7" x14ac:dyDescent="0.45">
      <c r="A22" s="75" t="str">
        <f>'BPU_Lot-01_Centre 1'!A22</f>
        <v>2.15</v>
      </c>
      <c r="B22" s="70" t="str">
        <f>'BPU_Lot-01_Centre 1'!B22</f>
        <v>Branchement et abonnement pour une compteur CIE</v>
      </c>
      <c r="C22" s="71" t="str">
        <f>'BPU_Lot-01_Centre 1'!C22</f>
        <v>PM</v>
      </c>
      <c r="D22" s="72">
        <f>D21</f>
        <v>3</v>
      </c>
      <c r="E22" s="73">
        <f>'BPU_Lot-01_Centre 1'!D22</f>
        <v>0</v>
      </c>
      <c r="F22" s="74">
        <f t="shared" si="0"/>
        <v>0</v>
      </c>
      <c r="G22" s="143"/>
    </row>
    <row r="23" spans="1:7" x14ac:dyDescent="0.45">
      <c r="A23" s="75" t="str">
        <f>'BPU_Lot-01_Centre 1'!A23</f>
        <v>2.16</v>
      </c>
      <c r="B23" s="70" t="str">
        <f>'BPU_Lot-01_Centre 1'!B23</f>
        <v>Fourniture d'une sonde lumineuse et sonore</v>
      </c>
      <c r="C23" s="71" t="str">
        <f>'BPU_Lot-01_Centre 1'!C23</f>
        <v>u</v>
      </c>
      <c r="D23" s="72">
        <v>1</v>
      </c>
      <c r="E23" s="73">
        <f>'BPU_Lot-01_Centre 1'!D23</f>
        <v>0</v>
      </c>
      <c r="F23" s="74">
        <f t="shared" si="0"/>
        <v>0</v>
      </c>
      <c r="G23" s="144"/>
    </row>
    <row r="24" spans="1:7" x14ac:dyDescent="0.45">
      <c r="A24" s="63">
        <f>'BPU_Lot-01_Centre 1'!A24</f>
        <v>3</v>
      </c>
      <c r="B24" s="64" t="str">
        <f>'BPU_Lot-01_Centre 1'!B24</f>
        <v>Conduite de refoulement PN 16</v>
      </c>
      <c r="C24" s="65">
        <f>'BPU_Lot-01_Centre 1'!C24</f>
        <v>0</v>
      </c>
      <c r="D24" s="65"/>
      <c r="E24" s="66"/>
      <c r="F24" s="67"/>
      <c r="G24" s="145">
        <f>SUM(F25:F33)</f>
        <v>0</v>
      </c>
    </row>
    <row r="25" spans="1:7" x14ac:dyDescent="0.45">
      <c r="A25" s="75" t="str">
        <f>'BPU_Lot-01_Centre 1'!A25</f>
        <v>3.1</v>
      </c>
      <c r="B25" s="70" t="str">
        <f>'BPU_Lot-01_Centre 1'!B25</f>
        <v>Fouille en terrain tendre</v>
      </c>
      <c r="C25" s="71" t="str">
        <f>'BPU_Lot-01_Centre 1'!C25</f>
        <v>ml</v>
      </c>
      <c r="D25" s="72">
        <f>D28+D29</f>
        <v>3704</v>
      </c>
      <c r="E25" s="73">
        <f>'BPU_Lot-01_Centre 1'!D25</f>
        <v>0</v>
      </c>
      <c r="F25" s="74">
        <f t="shared" si="0"/>
        <v>0</v>
      </c>
      <c r="G25" s="146"/>
    </row>
    <row r="26" spans="1:7" x14ac:dyDescent="0.45">
      <c r="A26" s="75" t="str">
        <f>'BPU_Lot-01_Centre 1'!A26</f>
        <v>3.2</v>
      </c>
      <c r="B26" s="70" t="str">
        <f>'BPU_Lot-01_Centre 1'!B26</f>
        <v>Grillage avertisseur</v>
      </c>
      <c r="C26" s="71" t="str">
        <f>'BPU_Lot-01_Centre 1'!C26</f>
        <v>ml</v>
      </c>
      <c r="D26" s="72">
        <f>D25</f>
        <v>3704</v>
      </c>
      <c r="E26" s="73">
        <f>'BPU_Lot-01_Centre 1'!D26</f>
        <v>0</v>
      </c>
      <c r="F26" s="74">
        <f t="shared" si="0"/>
        <v>0</v>
      </c>
      <c r="G26" s="146"/>
    </row>
    <row r="27" spans="1:7" x14ac:dyDescent="0.45">
      <c r="A27" s="75" t="str">
        <f>'BPU_Lot-01_Centre 1'!A27</f>
        <v>3.3</v>
      </c>
      <c r="B27" s="70" t="str">
        <f>'BPU_Lot-01_Centre 1'!B27</f>
        <v>Plus-Value carapace latéritique (utilisation d'engins pneumatiques)</v>
      </c>
      <c r="C27" s="80" t="str">
        <f>'BPU_Lot-01_Centre 1'!C27</f>
        <v>m3</v>
      </c>
      <c r="D27" s="72">
        <f>D25*25%</f>
        <v>926</v>
      </c>
      <c r="E27" s="73">
        <f>'BPU_Lot-01_Centre 1'!D27</f>
        <v>0</v>
      </c>
      <c r="F27" s="74">
        <f t="shared" si="0"/>
        <v>0</v>
      </c>
      <c r="G27" s="146"/>
    </row>
    <row r="28" spans="1:7" x14ac:dyDescent="0.45">
      <c r="A28" s="75" t="str">
        <f>'BPU_Lot-01_Centre 1'!A28</f>
        <v>3.4</v>
      </c>
      <c r="B28" s="70" t="str">
        <f>'BPU_Lot-01_Centre 1'!B28</f>
        <v>PEHD DN 63 (63x5.8 y/c té, bouchons et coudes en PEHD</v>
      </c>
      <c r="C28" s="71" t="str">
        <f>'BPU_Lot-01_Centre 1'!C28</f>
        <v>ml</v>
      </c>
      <c r="D28" s="72"/>
      <c r="E28" s="73">
        <f>'BPU_Lot-01_Centre 1'!D28</f>
        <v>0</v>
      </c>
      <c r="F28" s="74">
        <f t="shared" si="0"/>
        <v>0</v>
      </c>
      <c r="G28" s="146"/>
    </row>
    <row r="29" spans="1:7" x14ac:dyDescent="0.45">
      <c r="A29" s="75" t="str">
        <f>'BPU_Lot-01_Centre 1'!A29</f>
        <v>3.5</v>
      </c>
      <c r="B29" s="70" t="str">
        <f>'BPU_Lot-01_Centre 1'!B29</f>
        <v>PEHD DN 90 (90x8.2) y/c té, bouchons et coudes en PEHD</v>
      </c>
      <c r="C29" s="71" t="str">
        <f>'BPU_Lot-01_Centre 1'!C29</f>
        <v>ml</v>
      </c>
      <c r="D29" s="72">
        <v>3704</v>
      </c>
      <c r="E29" s="73">
        <f>'BPU_Lot-01_Centre 1'!D29</f>
        <v>0</v>
      </c>
      <c r="F29" s="74">
        <f t="shared" si="0"/>
        <v>0</v>
      </c>
      <c r="G29" s="146"/>
    </row>
    <row r="30" spans="1:7" ht="35" x14ac:dyDescent="0.45">
      <c r="A30" s="75" t="str">
        <f>'BPU_Lot-01_Centre 1'!A30</f>
        <v>3.6</v>
      </c>
      <c r="B30" s="70" t="str">
        <f>'BPU_Lot-01_Centre 1'!B30</f>
        <v>Fourniture et pose d'une vidange sous BAC sur le refoulement y/c toutes sujétions</v>
      </c>
      <c r="C30" s="71" t="str">
        <f>'BPU_Lot-01_Centre 1'!C30</f>
        <v>u</v>
      </c>
      <c r="D30" s="72">
        <f>D9</f>
        <v>3</v>
      </c>
      <c r="E30" s="73">
        <f>'BPU_Lot-01_Centre 1'!D30</f>
        <v>0</v>
      </c>
      <c r="F30" s="74">
        <f t="shared" si="0"/>
        <v>0</v>
      </c>
      <c r="G30" s="146"/>
    </row>
    <row r="31" spans="1:7" x14ac:dyDescent="0.45">
      <c r="A31" s="75" t="str">
        <f>'BPU_Lot-01_Centre 1'!A31</f>
        <v>3.7</v>
      </c>
      <c r="B31" s="81" t="str">
        <f>'BPU_Lot-01_Centre 1'!B31</f>
        <v>Fourniture et pose de fourreau</v>
      </c>
      <c r="C31" s="82" t="str">
        <f>'BPU_Lot-01_Centre 1'!C31</f>
        <v>ml</v>
      </c>
      <c r="D31" s="72">
        <v>75</v>
      </c>
      <c r="E31" s="73">
        <f>'BPU_Lot-01_Centre 1'!D31</f>
        <v>0</v>
      </c>
      <c r="F31" s="74">
        <f t="shared" si="0"/>
        <v>0</v>
      </c>
      <c r="G31" s="146"/>
    </row>
    <row r="32" spans="1:7" x14ac:dyDescent="0.45">
      <c r="A32" s="75" t="str">
        <f>'BPU_Lot-01_Centre 1'!A32</f>
        <v>3.8</v>
      </c>
      <c r="B32" s="70" t="str">
        <f>'BPU_Lot-01_Centre 1'!B32</f>
        <v>Balise de repérage</v>
      </c>
      <c r="C32" s="71" t="str">
        <f>'BPU_Lot-01_Centre 1'!C32</f>
        <v>u</v>
      </c>
      <c r="D32" s="72">
        <f>D25/50</f>
        <v>74.08</v>
      </c>
      <c r="E32" s="73">
        <f>'BPU_Lot-01_Centre 1'!D32</f>
        <v>0</v>
      </c>
      <c r="F32" s="74">
        <f t="shared" si="0"/>
        <v>0</v>
      </c>
      <c r="G32" s="146"/>
    </row>
    <row r="33" spans="1:7" x14ac:dyDescent="0.45">
      <c r="A33" s="75" t="str">
        <f>'BPU_Lot-01_Centre 1'!A33</f>
        <v>3.9</v>
      </c>
      <c r="B33" s="70" t="str">
        <f>'BPU_Lot-01_Centre 1'!B33</f>
        <v>Essai de pression sur le réseau de refoulement</v>
      </c>
      <c r="C33" s="71" t="str">
        <f>'BPU_Lot-01_Centre 1'!C33</f>
        <v>u/10ml</v>
      </c>
      <c r="D33" s="72">
        <f>D25/10</f>
        <v>370.4</v>
      </c>
      <c r="E33" s="73">
        <f>'BPU_Lot-01_Centre 1'!D33</f>
        <v>0</v>
      </c>
      <c r="F33" s="74">
        <f t="shared" si="0"/>
        <v>0</v>
      </c>
      <c r="G33" s="147"/>
    </row>
    <row r="34" spans="1:7" x14ac:dyDescent="0.45">
      <c r="A34" s="63">
        <f>'BPU_Lot-01_Centre 1'!A34</f>
        <v>4</v>
      </c>
      <c r="B34" s="64" t="str">
        <f>'BPU_Lot-01_Centre 1'!B34</f>
        <v>Réseau de distribution PN 10</v>
      </c>
      <c r="C34" s="65">
        <f>'BPU_Lot-01_Centre 1'!C34</f>
        <v>0</v>
      </c>
      <c r="D34" s="65"/>
      <c r="E34" s="66"/>
      <c r="F34" s="67"/>
      <c r="G34" s="145">
        <f>SUM(F35:F61)</f>
        <v>0</v>
      </c>
    </row>
    <row r="35" spans="1:7" x14ac:dyDescent="0.45">
      <c r="A35" s="75" t="str">
        <f>'BPU_Lot-01_Centre 1'!A35</f>
        <v>4.1</v>
      </c>
      <c r="B35" s="70" t="str">
        <f>'BPU_Lot-01_Centre 1'!B35</f>
        <v>Fouille en terrain tendre</v>
      </c>
      <c r="C35" s="71" t="str">
        <f>'BPU_Lot-01_Centre 1'!C35</f>
        <v>ml</v>
      </c>
      <c r="D35" s="72">
        <f>D39+D40+D41+D42+D43</f>
        <v>25707</v>
      </c>
      <c r="E35" s="73">
        <f>'BPU_Lot-01_Centre 1'!D35</f>
        <v>0</v>
      </c>
      <c r="F35" s="74">
        <f t="shared" ref="F35:F66" si="1">E35*D35</f>
        <v>0</v>
      </c>
      <c r="G35" s="146"/>
    </row>
    <row r="36" spans="1:7" x14ac:dyDescent="0.45">
      <c r="A36" s="75" t="str">
        <f>'BPU_Lot-01_Centre 1'!A36</f>
        <v>4.2</v>
      </c>
      <c r="B36" s="70" t="str">
        <f>'BPU_Lot-01_Centre 1'!B36</f>
        <v>Grillage avertisseur</v>
      </c>
      <c r="C36" s="71" t="str">
        <f>'BPU_Lot-01_Centre 1'!C36</f>
        <v>ml</v>
      </c>
      <c r="D36" s="72">
        <f>D35</f>
        <v>25707</v>
      </c>
      <c r="E36" s="73">
        <f>'BPU_Lot-01_Centre 1'!D36</f>
        <v>0</v>
      </c>
      <c r="F36" s="74">
        <f t="shared" si="1"/>
        <v>0</v>
      </c>
      <c r="G36" s="146"/>
    </row>
    <row r="37" spans="1:7" x14ac:dyDescent="0.45">
      <c r="A37" s="75" t="str">
        <f>'BPU_Lot-01_Centre 1'!A37</f>
        <v>4.3</v>
      </c>
      <c r="B37" s="70" t="str">
        <f>'BPU_Lot-01_Centre 1'!B37</f>
        <v>Plus-Value carapace latéritique (utilisation d'engins pneumatiques)</v>
      </c>
      <c r="C37" s="80" t="str">
        <f>'BPU_Lot-01_Centre 1'!C37</f>
        <v>m3</v>
      </c>
      <c r="D37" s="72">
        <f>D35*30%</f>
        <v>7712.0999999999995</v>
      </c>
      <c r="E37" s="73">
        <f>'BPU_Lot-01_Centre 1'!D37</f>
        <v>0</v>
      </c>
      <c r="F37" s="74">
        <f t="shared" si="1"/>
        <v>0</v>
      </c>
      <c r="G37" s="146"/>
    </row>
    <row r="38" spans="1:7" ht="35" x14ac:dyDescent="0.45">
      <c r="A38" s="75" t="str">
        <f>'BPU_Lot-01_Centre 1'!A38</f>
        <v>4.4</v>
      </c>
      <c r="B38" s="70" t="str">
        <f>'BPU_Lot-01_Centre 1'!B38</f>
        <v>PPR diam. 21/25 y/c té et coudes en PPR pour les bâtiments du centre de santé</v>
      </c>
      <c r="C38" s="80" t="str">
        <f>'BPU_Lot-01_Centre 1'!C38</f>
        <v>ml</v>
      </c>
      <c r="D38" s="72">
        <v>300</v>
      </c>
      <c r="E38" s="73">
        <f>'BPU_Lot-01_Centre 1'!D38</f>
        <v>0</v>
      </c>
      <c r="F38" s="74">
        <f t="shared" si="1"/>
        <v>0</v>
      </c>
      <c r="G38" s="146"/>
    </row>
    <row r="39" spans="1:7" ht="35" x14ac:dyDescent="0.45">
      <c r="A39" s="75" t="str">
        <f>'BPU_Lot-01_Centre 1'!A39</f>
        <v>4.5</v>
      </c>
      <c r="B39" s="70" t="str">
        <f>'BPU_Lot-01_Centre 1'!B39</f>
        <v>PEHD diam. 33,6/40 y/c té, bouchons et coudes en PEHD pour la connexion du points d'eau de l'école primaire et le raccordement des BF</v>
      </c>
      <c r="C39" s="80" t="str">
        <f>'BPU_Lot-01_Centre 1'!C39</f>
        <v>ml</v>
      </c>
      <c r="D39" s="72">
        <v>700</v>
      </c>
      <c r="E39" s="73">
        <f>'BPU_Lot-01_Centre 1'!D39</f>
        <v>0</v>
      </c>
      <c r="F39" s="74">
        <f t="shared" si="1"/>
        <v>0</v>
      </c>
      <c r="G39" s="146"/>
    </row>
    <row r="40" spans="1:7" x14ac:dyDescent="0.45">
      <c r="A40" s="75" t="str">
        <f>'BPU_Lot-01_Centre 1'!A40</f>
        <v>4.6</v>
      </c>
      <c r="B40" s="70" t="str">
        <f>'BPU_Lot-01_Centre 1'!B40</f>
        <v>PEHD DN 63 (63x3.8) y/c té, bouchons et coudes en PEHD</v>
      </c>
      <c r="C40" s="71" t="str">
        <f>'BPU_Lot-01_Centre 1'!C40</f>
        <v>ml</v>
      </c>
      <c r="D40" s="72">
        <v>6678</v>
      </c>
      <c r="E40" s="73">
        <f>'BPU_Lot-01_Centre 1'!D40</f>
        <v>0</v>
      </c>
      <c r="F40" s="74">
        <f t="shared" si="1"/>
        <v>0</v>
      </c>
      <c r="G40" s="146"/>
    </row>
    <row r="41" spans="1:7" x14ac:dyDescent="0.45">
      <c r="A41" s="75" t="str">
        <f>'BPU_Lot-01_Centre 1'!A41</f>
        <v>4.7</v>
      </c>
      <c r="B41" s="70" t="str">
        <f>'BPU_Lot-01_Centre 1'!B41</f>
        <v>PEHD DN 90 (90x5.4) y/c té, bouchons et coudes en PEHD</v>
      </c>
      <c r="C41" s="71" t="str">
        <f>'BPU_Lot-01_Centre 1'!C41</f>
        <v>ml</v>
      </c>
      <c r="D41" s="72">
        <v>12648</v>
      </c>
      <c r="E41" s="73">
        <f>'BPU_Lot-01_Centre 1'!D41</f>
        <v>0</v>
      </c>
      <c r="F41" s="74">
        <f t="shared" si="1"/>
        <v>0</v>
      </c>
      <c r="G41" s="146"/>
    </row>
    <row r="42" spans="1:7" x14ac:dyDescent="0.45">
      <c r="A42" s="75" t="str">
        <f>'BPU_Lot-01_Centre 1'!A42</f>
        <v>4.8</v>
      </c>
      <c r="B42" s="70" t="str">
        <f>'BPU_Lot-01_Centre 1'!B42</f>
        <v>PEHD DN 110 (110x6.6) y/c té, bouchons et coudes en PEHD</v>
      </c>
      <c r="C42" s="71" t="str">
        <f>'BPU_Lot-01_Centre 1'!C42</f>
        <v>ml</v>
      </c>
      <c r="D42" s="72">
        <v>4925</v>
      </c>
      <c r="E42" s="73">
        <f>'BPU_Lot-01_Centre 1'!D42</f>
        <v>0</v>
      </c>
      <c r="F42" s="74">
        <f t="shared" si="1"/>
        <v>0</v>
      </c>
      <c r="G42" s="146"/>
    </row>
    <row r="43" spans="1:7" x14ac:dyDescent="0.45">
      <c r="A43" s="75" t="str">
        <f>'BPU_Lot-01_Centre 1'!A43</f>
        <v>4.9</v>
      </c>
      <c r="B43" s="70" t="str">
        <f>'BPU_Lot-01_Centre 1'!B43</f>
        <v>PEHD DN 160 (160x9.5) y/c té, bouchons et coudes en PEHD</v>
      </c>
      <c r="C43" s="71" t="str">
        <f>'BPU_Lot-01_Centre 1'!C43</f>
        <v>ml</v>
      </c>
      <c r="D43" s="72">
        <v>756</v>
      </c>
      <c r="E43" s="73">
        <f>'BPU_Lot-01_Centre 1'!D43</f>
        <v>0</v>
      </c>
      <c r="F43" s="74">
        <f t="shared" si="1"/>
        <v>0</v>
      </c>
      <c r="G43" s="146"/>
    </row>
    <row r="44" spans="1:7" ht="35" x14ac:dyDescent="0.45">
      <c r="A44" s="75" t="str">
        <f>'BPU_Lot-01_Centre 1'!A44</f>
        <v>4.10</v>
      </c>
      <c r="B44" s="70" t="str">
        <f>'BPU_Lot-01_Centre 1'!B44</f>
        <v>Fourniture et pose de vanne de sectionnement DN 60 y/c brides en fonte, joints d'étanchéité et boulons sous BAC</v>
      </c>
      <c r="C44" s="71" t="str">
        <f>'BPU_Lot-01_Centre 1'!C44</f>
        <v>u</v>
      </c>
      <c r="D44" s="72">
        <v>13</v>
      </c>
      <c r="E44" s="73">
        <f>'BPU_Lot-01_Centre 1'!D44</f>
        <v>0</v>
      </c>
      <c r="F44" s="74">
        <f t="shared" si="1"/>
        <v>0</v>
      </c>
      <c r="G44" s="146"/>
    </row>
    <row r="45" spans="1:7" ht="36.75" customHeight="1" x14ac:dyDescent="0.45">
      <c r="A45" s="75" t="str">
        <f>'BPU_Lot-01_Centre 1'!A45</f>
        <v>4.11</v>
      </c>
      <c r="B45" s="70" t="str">
        <f>'BPU_Lot-01_Centre 1'!B45</f>
        <v>Fourniture et pose de vanne de sectionnement DN 80 y/c brides en fonte, joints d'étanchéité et boulons sous regard avec dalle amovible</v>
      </c>
      <c r="C45" s="71" t="str">
        <f>'BPU_Lot-01_Centre 1'!C45</f>
        <v>u</v>
      </c>
      <c r="D45" s="72">
        <v>3</v>
      </c>
      <c r="E45" s="73">
        <f>'BPU_Lot-01_Centre 1'!D45</f>
        <v>0</v>
      </c>
      <c r="F45" s="74">
        <f t="shared" si="1"/>
        <v>0</v>
      </c>
      <c r="G45" s="146"/>
    </row>
    <row r="46" spans="1:7" ht="39" customHeight="1" x14ac:dyDescent="0.45">
      <c r="A46" s="75" t="str">
        <f>'BPU_Lot-01_Centre 1'!A46</f>
        <v>4.12</v>
      </c>
      <c r="B46" s="70" t="str">
        <f>'BPU_Lot-01_Centre 1'!B46</f>
        <v>Fourniture et pose de vanne de sectionnement DN 100 y/c brides en fonte, joints d'étanchéité et boulons sous regard avec dalle amovible</v>
      </c>
      <c r="C46" s="71" t="str">
        <f>'BPU_Lot-01_Centre 1'!C46</f>
        <v>u</v>
      </c>
      <c r="D46" s="72">
        <v>1</v>
      </c>
      <c r="E46" s="73">
        <f>'BPU_Lot-01_Centre 1'!D46</f>
        <v>0</v>
      </c>
      <c r="F46" s="74">
        <f t="shared" si="1"/>
        <v>0</v>
      </c>
      <c r="G46" s="146"/>
    </row>
    <row r="47" spans="1:7" ht="36.75" customHeight="1" x14ac:dyDescent="0.45">
      <c r="A47" s="75" t="str">
        <f>'BPU_Lot-01_Centre 1'!A47</f>
        <v>4.13</v>
      </c>
      <c r="B47" s="70" t="str">
        <f>'BPU_Lot-01_Centre 1'!B47</f>
        <v>Fourniture et pose de vanne de sectionnement DN 150 y/c brides en fonte, joints d'étanchéité et boulons sous regard avec dalle amovible</v>
      </c>
      <c r="C47" s="71">
        <f>'BPU_Lot-01_Centre 1'!C47</f>
        <v>0</v>
      </c>
      <c r="D47" s="72">
        <v>1</v>
      </c>
      <c r="E47" s="73">
        <f>'BPU_Lot-01_Centre 1'!D47</f>
        <v>0</v>
      </c>
      <c r="F47" s="74">
        <f t="shared" si="1"/>
        <v>0</v>
      </c>
      <c r="G47" s="146"/>
    </row>
    <row r="48" spans="1:7" x14ac:dyDescent="0.45">
      <c r="A48" s="75" t="str">
        <f>'BPU_Lot-01_Centre 1'!A48</f>
        <v>4.14</v>
      </c>
      <c r="B48" s="70" t="str">
        <f>'BPU_Lot-01_Centre 1'!B48</f>
        <v>Fourniture et pose d’une bouche à clé (BAC) pour commande des vannes</v>
      </c>
      <c r="C48" s="71" t="str">
        <f>'BPU_Lot-01_Centre 1'!C48</f>
        <v>u</v>
      </c>
      <c r="D48" s="72">
        <v>13</v>
      </c>
      <c r="E48" s="73">
        <f>'BPU_Lot-01_Centre 1'!D48</f>
        <v>0</v>
      </c>
      <c r="F48" s="74">
        <f t="shared" si="1"/>
        <v>0</v>
      </c>
      <c r="G48" s="146"/>
    </row>
    <row r="49" spans="1:7" ht="35" x14ac:dyDescent="0.45">
      <c r="A49" s="75" t="str">
        <f>'BPU_Lot-01_Centre 1'!A49</f>
        <v>4.15</v>
      </c>
      <c r="B49" s="70" t="str">
        <f>'BPU_Lot-01_Centre 1'!B49</f>
        <v>Construction de regard en béton armé de 1mx1mx1m avec dalle amovible pour vannes de sectionnement</v>
      </c>
      <c r="C49" s="71" t="str">
        <f>'BPU_Lot-01_Centre 1'!C49</f>
        <v>u</v>
      </c>
      <c r="D49" s="72">
        <f>D45+D46+D47</f>
        <v>5</v>
      </c>
      <c r="E49" s="73">
        <f>'BPU_Lot-01_Centre 1'!D49</f>
        <v>0</v>
      </c>
      <c r="F49" s="74">
        <f t="shared" si="1"/>
        <v>0</v>
      </c>
      <c r="G49" s="146"/>
    </row>
    <row r="50" spans="1:7" x14ac:dyDescent="0.45">
      <c r="A50" s="75" t="str">
        <f>'BPU_Lot-01_Centre 1'!A50</f>
        <v>4.16</v>
      </c>
      <c r="B50" s="81" t="str">
        <f>'BPU_Lot-01_Centre 1'!B50</f>
        <v>Fourniture et pose de fourreau 100</v>
      </c>
      <c r="C50" s="82" t="str">
        <f>'BPU_Lot-01_Centre 1'!C50</f>
        <v>ml</v>
      </c>
      <c r="D50" s="72">
        <f>4*25</f>
        <v>100</v>
      </c>
      <c r="E50" s="73">
        <f>'BPU_Lot-01_Centre 1'!D50</f>
        <v>0</v>
      </c>
      <c r="F50" s="74">
        <f t="shared" si="1"/>
        <v>0</v>
      </c>
      <c r="G50" s="146"/>
    </row>
    <row r="51" spans="1:7" x14ac:dyDescent="0.45">
      <c r="A51" s="75" t="str">
        <f>'BPU_Lot-01_Centre 1'!A51</f>
        <v>4.17</v>
      </c>
      <c r="B51" s="81" t="str">
        <f>'BPU_Lot-01_Centre 1'!B51</f>
        <v>Fourniture et pose de fourreau 160</v>
      </c>
      <c r="C51" s="82" t="str">
        <f>'BPU_Lot-01_Centre 1'!C51</f>
        <v>ml</v>
      </c>
      <c r="D51" s="72">
        <f>1*25</f>
        <v>25</v>
      </c>
      <c r="E51" s="73">
        <f>'BPU_Lot-01_Centre 1'!D51</f>
        <v>0</v>
      </c>
      <c r="F51" s="74">
        <f t="shared" si="1"/>
        <v>0</v>
      </c>
      <c r="G51" s="146"/>
    </row>
    <row r="52" spans="1:7" x14ac:dyDescent="0.45">
      <c r="A52" s="75" t="str">
        <f>'BPU_Lot-01_Centre 1'!A52</f>
        <v>4.18</v>
      </c>
      <c r="B52" s="70" t="str">
        <f>'BPU_Lot-01_Centre 1'!B52</f>
        <v>Fourniture d’une clé en croix pour bouche à clé</v>
      </c>
      <c r="C52" s="71" t="str">
        <f>'BPU_Lot-01_Centre 1'!C52</f>
        <v>u</v>
      </c>
      <c r="D52" s="72">
        <v>5</v>
      </c>
      <c r="E52" s="73">
        <f>'BPU_Lot-01_Centre 1'!D52</f>
        <v>0</v>
      </c>
      <c r="F52" s="74">
        <f t="shared" si="1"/>
        <v>0</v>
      </c>
      <c r="G52" s="146"/>
    </row>
    <row r="53" spans="1:7" x14ac:dyDescent="0.45">
      <c r="A53" s="75" t="str">
        <f>'BPU_Lot-01_Centre 1'!A53</f>
        <v>4.19</v>
      </c>
      <c r="B53" s="70" t="str">
        <f>'BPU_Lot-01_Centre 1'!B53</f>
        <v>Vidange du réseau DN 63 sous BAC</v>
      </c>
      <c r="C53" s="71" t="str">
        <f>'BPU_Lot-01_Centre 1'!C53</f>
        <v>u</v>
      </c>
      <c r="D53" s="72">
        <v>8</v>
      </c>
      <c r="E53" s="73">
        <f>'BPU_Lot-01_Centre 1'!D53</f>
        <v>0</v>
      </c>
      <c r="F53" s="74">
        <f t="shared" si="1"/>
        <v>0</v>
      </c>
      <c r="G53" s="146"/>
    </row>
    <row r="54" spans="1:7" ht="35" x14ac:dyDescent="0.45">
      <c r="A54" s="75" t="str">
        <f>'BPU_Lot-01_Centre 1'!A54</f>
        <v>4.20</v>
      </c>
      <c r="B54" s="70" t="str">
        <f>'BPU_Lot-01_Centre 1'!B54</f>
        <v>Vidange du réseau DN 90 sous regard sous regard en béton armé de 1mx1mx1m avec dalle amovible</v>
      </c>
      <c r="C54" s="71" t="str">
        <f>'BPU_Lot-01_Centre 1'!C54</f>
        <v>u</v>
      </c>
      <c r="D54" s="72">
        <v>8</v>
      </c>
      <c r="E54" s="73">
        <f>'BPU_Lot-01_Centre 1'!D54</f>
        <v>0</v>
      </c>
      <c r="F54" s="74">
        <f t="shared" si="1"/>
        <v>0</v>
      </c>
      <c r="G54" s="146"/>
    </row>
    <row r="55" spans="1:7" ht="35" x14ac:dyDescent="0.45">
      <c r="A55" s="75" t="str">
        <f>'BPU_Lot-01_Centre 1'!A55</f>
        <v>4.21</v>
      </c>
      <c r="B55" s="70" t="str">
        <f>'BPU_Lot-01_Centre 1'!B55</f>
        <v>Vidange du réseau DN 110 sous regard sous regard en béton armé de 1mx1mx1m avec dalle amovible</v>
      </c>
      <c r="C55" s="71" t="str">
        <f>'BPU_Lot-01_Centre 1'!C55</f>
        <v>u</v>
      </c>
      <c r="D55" s="72">
        <v>3</v>
      </c>
      <c r="E55" s="73">
        <f>'BPU_Lot-01_Centre 1'!D55</f>
        <v>0</v>
      </c>
      <c r="F55" s="74">
        <f t="shared" si="1"/>
        <v>0</v>
      </c>
      <c r="G55" s="146"/>
    </row>
    <row r="56" spans="1:7" ht="35" x14ac:dyDescent="0.45">
      <c r="A56" s="75" t="str">
        <f>'BPU_Lot-01_Centre 1'!A56</f>
        <v>4.22</v>
      </c>
      <c r="B56" s="70" t="str">
        <f>'BPU_Lot-01_Centre 1'!B56</f>
        <v>Fourniture et pose de ventouses sous regard en béton armé de 1mx1mx1m avec dalle amovible</v>
      </c>
      <c r="C56" s="71" t="str">
        <f>'BPU_Lot-01_Centre 1'!C56</f>
        <v>u</v>
      </c>
      <c r="D56" s="72">
        <v>11</v>
      </c>
      <c r="E56" s="73">
        <f>'BPU_Lot-01_Centre 1'!D56</f>
        <v>0</v>
      </c>
      <c r="F56" s="74">
        <f t="shared" si="1"/>
        <v>0</v>
      </c>
      <c r="G56" s="146"/>
    </row>
    <row r="57" spans="1:7" x14ac:dyDescent="0.45">
      <c r="A57" s="75" t="str">
        <f>'BPU_Lot-01_Centre 1'!A57</f>
        <v>4.23</v>
      </c>
      <c r="B57" s="70" t="str">
        <f>'BPU_Lot-01_Centre 1'!B57</f>
        <v>Confection et mise en œuvre du béton à 250 kg pour butées</v>
      </c>
      <c r="C57" s="71" t="str">
        <f>'BPU_Lot-01_Centre 1'!C57</f>
        <v>m3</v>
      </c>
      <c r="D57" s="72">
        <v>2</v>
      </c>
      <c r="E57" s="73">
        <f>'BPU_Lot-01_Centre 1'!D57</f>
        <v>0</v>
      </c>
      <c r="F57" s="74">
        <f t="shared" si="1"/>
        <v>0</v>
      </c>
      <c r="G57" s="146"/>
    </row>
    <row r="58" spans="1:7" x14ac:dyDescent="0.45">
      <c r="A58" s="75" t="str">
        <f>'BPU_Lot-01_Centre 1'!A58</f>
        <v>4.24</v>
      </c>
      <c r="B58" s="70" t="str">
        <f>'BPU_Lot-01_Centre 1'!B58</f>
        <v>Balise de repérage</v>
      </c>
      <c r="C58" s="71" t="str">
        <f>'BPU_Lot-01_Centre 1'!C58</f>
        <v>u</v>
      </c>
      <c r="D58" s="72">
        <v>110</v>
      </c>
      <c r="E58" s="73">
        <f>'BPU_Lot-01_Centre 1'!D58</f>
        <v>0</v>
      </c>
      <c r="F58" s="74">
        <f t="shared" si="1"/>
        <v>0</v>
      </c>
      <c r="G58" s="146"/>
    </row>
    <row r="59" spans="1:7" x14ac:dyDescent="0.45">
      <c r="A59" s="75" t="str">
        <f>'BPU_Lot-01_Centre 1'!A59</f>
        <v>4.25</v>
      </c>
      <c r="B59" s="70" t="str">
        <f>'BPU_Lot-01_Centre 1'!B59</f>
        <v>Borne de repérage</v>
      </c>
      <c r="C59" s="71" t="str">
        <f>'BPU_Lot-01_Centre 1'!C59</f>
        <v>u</v>
      </c>
      <c r="D59" s="72">
        <v>75</v>
      </c>
      <c r="E59" s="73">
        <f>'BPU_Lot-01_Centre 1'!D59</f>
        <v>0</v>
      </c>
      <c r="F59" s="74">
        <f t="shared" si="1"/>
        <v>0</v>
      </c>
      <c r="G59" s="146"/>
    </row>
    <row r="60" spans="1:7" ht="35" x14ac:dyDescent="0.45">
      <c r="A60" s="75" t="str">
        <f>'BPU_Lot-01_Centre 1'!A60</f>
        <v>4.26</v>
      </c>
      <c r="B60" s="70" t="str">
        <f>'BPU_Lot-01_Centre 1'!B60</f>
        <v>Fourniture d'un lot de pièces de rechange (robinets à boisseau, vanne de sectionnement, etc.)</v>
      </c>
      <c r="C60" s="71" t="str">
        <f>'BPU_Lot-01_Centre 1'!C60</f>
        <v>u</v>
      </c>
      <c r="D60" s="72">
        <v>1</v>
      </c>
      <c r="E60" s="73">
        <f>'BPU_Lot-01_Centre 1'!D60</f>
        <v>0</v>
      </c>
      <c r="F60" s="74">
        <f t="shared" si="1"/>
        <v>0</v>
      </c>
      <c r="G60" s="146"/>
    </row>
    <row r="61" spans="1:7" x14ac:dyDescent="0.45">
      <c r="A61" s="75" t="str">
        <f>'BPU_Lot-01_Centre 1'!A61</f>
        <v>4.27</v>
      </c>
      <c r="B61" s="70" t="str">
        <f>'BPU_Lot-01_Centre 1'!B61</f>
        <v>Essai de pression sur le réseau de distribution</v>
      </c>
      <c r="C61" s="71" t="str">
        <f>'BPU_Lot-01_Centre 1'!C61</f>
        <v>u/ml</v>
      </c>
      <c r="D61" s="72">
        <f>(D40+D41+D42+D43)/10</f>
        <v>2500.6999999999998</v>
      </c>
      <c r="E61" s="73">
        <f>'BPU_Lot-01_Centre 1'!D61</f>
        <v>0</v>
      </c>
      <c r="F61" s="74">
        <f t="shared" si="1"/>
        <v>0</v>
      </c>
      <c r="G61" s="147"/>
    </row>
    <row r="62" spans="1:7" x14ac:dyDescent="0.45">
      <c r="A62" s="83">
        <f>'BPU_Lot-01_Centre 1'!A62</f>
        <v>5</v>
      </c>
      <c r="B62" s="64" t="str">
        <f>'BPU_Lot-01_Centre 1'!B62</f>
        <v>Borne-Fontaine</v>
      </c>
      <c r="C62" s="65" t="str">
        <f>'BPU_Lot-01_Centre 1'!C62</f>
        <v>u</v>
      </c>
      <c r="D62" s="65"/>
      <c r="E62" s="66"/>
      <c r="F62" s="67"/>
      <c r="G62" s="142">
        <f>SUM(F63:F67)</f>
        <v>0</v>
      </c>
    </row>
    <row r="63" spans="1:7" ht="105" x14ac:dyDescent="0.45">
      <c r="A63" s="69" t="str">
        <f>'BPU_Lot-01_Centre 1'!A63</f>
        <v>5.1</v>
      </c>
      <c r="B63" s="81" t="str">
        <f>'BPU_Lot-01_Centre 1'!B63</f>
        <v>Construction et équipement d'une borne fontaine à 4 robinets de puisage à boisseau 1/4 de tour, avec la clôture 5,30mx5,30mx1,5m en parpaings 15 talochée, enduite et peinte, 2 portillons, le collier de prise, le compteur 15, la vanne Ø60 et la BAC pour la connexion sur la distribution font partie de ce prix. Le compteur sera placé dans un regard de 0,7mx0,3mx0,6 m avec une fermeture en tôle striée et maintenue par une chaîne</v>
      </c>
      <c r="C63" s="71" t="str">
        <f>'BPU_Lot-01_Centre 1'!C63</f>
        <v>u</v>
      </c>
      <c r="D63" s="72">
        <f>'[1]Centre 1'!$C$57</f>
        <v>10</v>
      </c>
      <c r="E63" s="73">
        <f>'BPU_Lot-01_Centre 1'!D63</f>
        <v>0</v>
      </c>
      <c r="F63" s="74">
        <f t="shared" si="1"/>
        <v>0</v>
      </c>
      <c r="G63" s="143"/>
    </row>
    <row r="64" spans="1:7" ht="52.5" x14ac:dyDescent="0.45">
      <c r="A64" s="69" t="str">
        <f>'BPU_Lot-01_Centre 1'!A64</f>
        <v>5.2</v>
      </c>
      <c r="B64" s="70" t="str">
        <f>'BPU_Lot-01_Centre 1'!B64</f>
        <v>Réalisation d'un puits perdu de 1mx1mx1,5m en parpaings 15 taloché et enduit avec une dalle amovible en béton armé pour les eaux perdues rempli de moellons</v>
      </c>
      <c r="C64" s="71" t="str">
        <f>'BPU_Lot-01_Centre 1'!C64</f>
        <v>u</v>
      </c>
      <c r="D64" s="72">
        <f>D63</f>
        <v>10</v>
      </c>
      <c r="E64" s="73">
        <f>'BPU_Lot-01_Centre 1'!D64</f>
        <v>0</v>
      </c>
      <c r="F64" s="74">
        <f t="shared" si="1"/>
        <v>0</v>
      </c>
      <c r="G64" s="143"/>
    </row>
    <row r="65" spans="1:7" ht="157.5" x14ac:dyDescent="0.45">
      <c r="A65" s="69" t="str">
        <f>'BPU_Lot-01_Centre 1'!A65</f>
        <v>5.3</v>
      </c>
      <c r="B65" s="70" t="str">
        <f>'BPU_Lot-01_Centre 1'!B65</f>
        <v>Construction d'un muret en maçonnerie en parpaing 15  de dimensions L=2,00m x h=1,20m) avec carreaux grès-cérame sur les 2  façades, 04 Robinets de type à boisseau de 1er choix sur chaque façade, réalisation d'un bac receptacle en maçonnerie sur chaque façade au pied du muret de dimension 2,00m x 0,30m m et de profondeur 0,50m muni d'un siphon de sol diamètre 120 pour l'évacuation des EU vers le puits perdu y/c la connexion avec fourniture et pose d'un compteur  DN20 sous regard recouvert d'une fermeture en tôle strié et d'un puits perdu dans les etblissements primaires, secondaires et professionnelles</v>
      </c>
      <c r="C65" s="71" t="str">
        <f>'BPU_Lot-01_Centre 1'!C65</f>
        <v>u</v>
      </c>
      <c r="D65" s="72">
        <v>5</v>
      </c>
      <c r="E65" s="73">
        <f>'BPU_Lot-01_Centre 1'!D65</f>
        <v>0</v>
      </c>
      <c r="F65" s="74">
        <f t="shared" si="1"/>
        <v>0</v>
      </c>
      <c r="G65" s="143"/>
    </row>
    <row r="66" spans="1:7" ht="107.25" customHeight="1" x14ac:dyDescent="0.45">
      <c r="A66" s="69" t="str">
        <f>'BPU_Lot-01_Centre 1'!A66</f>
        <v>5.4</v>
      </c>
      <c r="B66" s="70" t="str">
        <f>'BPU_Lot-01_Centre 1'!B66</f>
        <v>Connexion des bâtiments du centre de santé avec fourniture et pose de conduite DN 40 (40x2.4) de la distribution jusqu'au  compteur du centre d'eau posé dans un regard recouvert d'une fermeture en tôle strié. Travaux de remise en état des équipements sanitaires et robinetterie (remplacement de robinets défectueux, conduites d'évacuation, détachage, nettoyage et lavage des sanitaires existants).</v>
      </c>
      <c r="C66" s="71" t="str">
        <f>'BPU_Lot-01_Centre 1'!C66</f>
        <v>u</v>
      </c>
      <c r="D66" s="72">
        <v>2</v>
      </c>
      <c r="E66" s="73">
        <f>'BPU_Lot-01_Centre 1'!D66</f>
        <v>0</v>
      </c>
      <c r="F66" s="74">
        <f t="shared" si="1"/>
        <v>0</v>
      </c>
      <c r="G66" s="143"/>
    </row>
    <row r="67" spans="1:7" ht="105" customHeight="1" x14ac:dyDescent="0.45">
      <c r="A67" s="69" t="str">
        <f>'BPU_Lot-01_Centre 1'!A67</f>
        <v>5.5</v>
      </c>
      <c r="B67" s="70" t="str">
        <f>'BPU_Lot-01_Centre 1'!B67</f>
        <v>Connexion du bâtiment de la brigarde de gendarmerie avec fourniture  et pose de conduite DN 40 (40x2.4) de la distribution jusqu'au  compteur du centre d'eau posé dans un regard recouvert d'une fermeture en tôle strié. Travaux de remise en état des équipements sanitaires et robinetterie (remplacement de robinets défectueux, conduites d'évacuation, détachage, nettoyage et lavage des sanitaires existants).</v>
      </c>
      <c r="C67" s="71" t="str">
        <f>'BPU_Lot-01_Centre 1'!C67</f>
        <v>u</v>
      </c>
      <c r="D67" s="72">
        <v>0</v>
      </c>
      <c r="E67" s="73">
        <f>'BPU_Lot-01_Centre 1'!D67</f>
        <v>0</v>
      </c>
      <c r="F67" s="74">
        <f t="shared" ref="F67:F93" si="2">E67*D67</f>
        <v>0</v>
      </c>
      <c r="G67" s="77"/>
    </row>
    <row r="68" spans="1:7" x14ac:dyDescent="0.45">
      <c r="A68" s="63">
        <f>'BPU_Lot-01_Centre 1'!A68</f>
        <v>6</v>
      </c>
      <c r="B68" s="64" t="str">
        <f>'BPU_Lot-01_Centre 1'!B68</f>
        <v>Château d'Eau de 15 m de haut</v>
      </c>
      <c r="C68" s="65">
        <f>'BPU_Lot-01_Centre 1'!C68</f>
        <v>0</v>
      </c>
      <c r="D68" s="65"/>
      <c r="E68" s="66"/>
      <c r="F68" s="67"/>
      <c r="G68" s="145">
        <f>SUM(F69:F79)</f>
        <v>0</v>
      </c>
    </row>
    <row r="69" spans="1:7" x14ac:dyDescent="0.45">
      <c r="A69" s="75" t="str">
        <f>'BPU_Lot-01_Centre 1'!A69</f>
        <v>6.1</v>
      </c>
      <c r="B69" s="70" t="str">
        <f>'BPU_Lot-01_Centre 1'!B69</f>
        <v>Réalisation d'une piste d'accès de 6m de large depuis la voie principale</v>
      </c>
      <c r="C69" s="71" t="str">
        <f>'BPU_Lot-01_Centre 1'!C69</f>
        <v>u</v>
      </c>
      <c r="D69" s="72">
        <v>1</v>
      </c>
      <c r="E69" s="73">
        <f>'BPU_Lot-01_Centre 1'!D69</f>
        <v>0</v>
      </c>
      <c r="F69" s="74">
        <f t="shared" si="2"/>
        <v>0</v>
      </c>
      <c r="G69" s="146"/>
    </row>
    <row r="70" spans="1:7" x14ac:dyDescent="0.45">
      <c r="A70" s="75" t="str">
        <f>'BPU_Lot-01_Centre 1'!A70</f>
        <v>6.2</v>
      </c>
      <c r="B70" s="70" t="str">
        <f>'BPU_Lot-01_Centre 1'!B70</f>
        <v>Défrichement, Abattage d'arbre, dessouchage, nivellement de la concession</v>
      </c>
      <c r="C70" s="71" t="str">
        <f>'BPU_Lot-01_Centre 1'!C70</f>
        <v>u</v>
      </c>
      <c r="D70" s="72">
        <v>1</v>
      </c>
      <c r="E70" s="73">
        <f>'BPU_Lot-01_Centre 1'!D70</f>
        <v>0</v>
      </c>
      <c r="F70" s="74">
        <f t="shared" si="2"/>
        <v>0</v>
      </c>
      <c r="G70" s="146"/>
    </row>
    <row r="71" spans="1:7" x14ac:dyDescent="0.45">
      <c r="A71" s="75" t="str">
        <f>'BPU_Lot-01_Centre 1'!A71</f>
        <v>6.3</v>
      </c>
      <c r="B71" s="84" t="str">
        <f>'BPU_Lot-01_Centre 1'!B71</f>
        <v>Cinstruction d'un réservoir</v>
      </c>
      <c r="C71" s="85">
        <f>'BPU_Lot-01_Centre 1'!C71</f>
        <v>0</v>
      </c>
      <c r="D71" s="85"/>
      <c r="E71" s="66"/>
      <c r="F71" s="86"/>
      <c r="G71" s="146"/>
    </row>
    <row r="72" spans="1:7" ht="70" x14ac:dyDescent="0.45">
      <c r="A72" s="75" t="str">
        <f>'BPU_Lot-01_Centre 1'!A72</f>
        <v>6.3.1</v>
      </c>
      <c r="B72" s="70" t="str">
        <f>'BPU_Lot-01_Centre 1'!B72</f>
        <v>Construction et équipement d'un château d'eau de 100 m3 en béton armé sur une tour de 15m de haut. L'équipement comprend les colonnes montantes (refoulement, distribution, trop plein-vidange) galvanisées à chaud, le flotteur de 1er choix. Pose d'un grillage à l'entrée du trou d'homme</v>
      </c>
      <c r="C72" s="71" t="str">
        <f>'BPU_Lot-01_Centre 1'!C72</f>
        <v>u</v>
      </c>
      <c r="D72" s="72">
        <v>1</v>
      </c>
      <c r="E72" s="73">
        <f>'BPU_Lot-01_Centre 1'!D72</f>
        <v>0</v>
      </c>
      <c r="F72" s="74">
        <f t="shared" si="2"/>
        <v>0</v>
      </c>
      <c r="G72" s="146"/>
    </row>
    <row r="73" spans="1:7" ht="52.5" x14ac:dyDescent="0.45">
      <c r="A73" s="75" t="str">
        <f>'BPU_Lot-01_Centre 1'!A73</f>
        <v>6.3.2</v>
      </c>
      <c r="B73" s="70" t="str">
        <f>'BPU_Lot-01_Centre 1'!B73</f>
        <v>Construction et équipement d'un regard pour le by-pass (2 vannes DN 80 et 1 vanne DN 150, 1 compteur volumétrique DN 100, un filtre à tamis DN 150, 1 canne à injection)</v>
      </c>
      <c r="C73" s="71" t="str">
        <f>'BPU_Lot-01_Centre 1'!C73</f>
        <v>u</v>
      </c>
      <c r="D73" s="72">
        <v>1</v>
      </c>
      <c r="E73" s="73">
        <f>'BPU_Lot-01_Centre 1'!D73</f>
        <v>0</v>
      </c>
      <c r="F73" s="74">
        <f t="shared" si="2"/>
        <v>0</v>
      </c>
      <c r="G73" s="146"/>
    </row>
    <row r="74" spans="1:7" ht="122.5" x14ac:dyDescent="0.45">
      <c r="A74" s="75" t="str">
        <f>'BPU_Lot-01_Centre 1'!A74</f>
        <v>6.3.3</v>
      </c>
      <c r="B74" s="70" t="str">
        <f>'BPU_Lot-01_Centre 1'!B74</f>
        <v>Construction d'une clôture  en parpaing pour le château d'eau de dimensions (Lxlxh) 20mx20mx2m avec une longrine et des poteaux espacés de 3m saillant à l'extérieur. Un couronnement (chaperon de mur) en béton-armé de largeur 10 cm sur tout le périmètre avec un portail à 2 battants 4mx2m à ouverture vers l'intérieur de la clôture y compris crépissage tyrolienne à l'extérieur et peinture à l'intérieur. La couleur de la peinture sera definie par le Maitre d'Ouvrage</v>
      </c>
      <c r="C74" s="71" t="str">
        <f>'BPU_Lot-01_Centre 1'!C74</f>
        <v>u</v>
      </c>
      <c r="D74" s="72">
        <v>1</v>
      </c>
      <c r="E74" s="73">
        <f>'BPU_Lot-01_Centre 1'!D74</f>
        <v>0</v>
      </c>
      <c r="F74" s="74">
        <f t="shared" si="2"/>
        <v>0</v>
      </c>
      <c r="G74" s="146"/>
    </row>
    <row r="75" spans="1:7" ht="105" x14ac:dyDescent="0.45">
      <c r="A75" s="75" t="str">
        <f>'BPU_Lot-01_Centre 1'!A75</f>
        <v>6.3.4</v>
      </c>
      <c r="B75" s="87" t="str">
        <f>'BPU_Lot-01_Centre 1'!B75</f>
        <v>Construction d'un local de 2mx2mx2,5m pour les équipements électriques, électromécaniques (inverseur, coffret de commande, coffret de démarrage) et de traitement (bac à chlore, agitateur, pompe doseuse). Une paillasse en béton armé pour les contrôles sera construite avec un robinet installé au dessus de l'évier. Il sera équipé d'un portillon métallique y compris cadenas de fermeture. La toiture sera en béton armé à double pente</v>
      </c>
      <c r="C75" s="71" t="str">
        <f>'BPU_Lot-01_Centre 1'!C75</f>
        <v>u</v>
      </c>
      <c r="D75" s="72">
        <v>1</v>
      </c>
      <c r="E75" s="73">
        <f>'BPU_Lot-01_Centre 1'!D75</f>
        <v>0</v>
      </c>
      <c r="F75" s="74">
        <f t="shared" si="2"/>
        <v>0</v>
      </c>
      <c r="G75" s="146"/>
    </row>
    <row r="76" spans="1:7" ht="87.5" x14ac:dyDescent="0.45">
      <c r="A76" s="75" t="str">
        <f>'BPU_Lot-01_Centre 1'!A76</f>
        <v>6.3.5</v>
      </c>
      <c r="B76" s="87" t="str">
        <f>'BPU_Lot-01_Centre 1'!B76</f>
        <v>Fourniture et pose des équipements de traitement de l'eau
Bac à chlore de 250 litres
Agitateur d'hypochlorite (L arbre=1250; Dmob=128; Pmot=0,75) 
Pompe doseuse de 0-15l/h à 4 bars
Canne à injection</v>
      </c>
      <c r="C76" s="71" t="str">
        <f>'BPU_Lot-01_Centre 1'!C76</f>
        <v>Ens</v>
      </c>
      <c r="D76" s="72">
        <v>1</v>
      </c>
      <c r="E76" s="73">
        <f>'BPU_Lot-01_Centre 1'!D76</f>
        <v>0</v>
      </c>
      <c r="F76" s="74">
        <f t="shared" si="2"/>
        <v>0</v>
      </c>
      <c r="G76" s="146"/>
    </row>
    <row r="77" spans="1:7" ht="52.5" x14ac:dyDescent="0.45">
      <c r="A77" s="75" t="str">
        <f>'BPU_Lot-01_Centre 1'!A77</f>
        <v>6.3.6</v>
      </c>
      <c r="B77" s="70" t="str">
        <f>'BPU_Lot-01_Centre 1'!B77</f>
        <v>Réalisation d'un puits perdu de 1mx1mx1,5m en parpaings 15 taloché et enduit avec une dalle amovible pour la vidange du CE à l'extérieur de la clôture si nécessaire</v>
      </c>
      <c r="C77" s="71" t="str">
        <f>'BPU_Lot-01_Centre 1'!C77</f>
        <v>u</v>
      </c>
      <c r="D77" s="72">
        <v>1</v>
      </c>
      <c r="E77" s="73">
        <f>'BPU_Lot-01_Centre 1'!D77</f>
        <v>0</v>
      </c>
      <c r="F77" s="74">
        <f t="shared" si="2"/>
        <v>0</v>
      </c>
      <c r="G77" s="146"/>
    </row>
    <row r="78" spans="1:7" ht="35" x14ac:dyDescent="0.45">
      <c r="A78" s="75" t="str">
        <f>'BPU_Lot-01_Centre 1'!A78</f>
        <v>6.3.7</v>
      </c>
      <c r="B78" s="70" t="str">
        <f>'BPU_Lot-01_Centre 1'!B78</f>
        <v>Réalisation d'un regard de vidange de 1mx1mx0,5m en parpaings 15 taloché et enduit avec une dalle amovible à l'intérieur de la clôture</v>
      </c>
      <c r="C78" s="71" t="str">
        <f>'BPU_Lot-01_Centre 1'!C78</f>
        <v>u</v>
      </c>
      <c r="D78" s="72">
        <v>1</v>
      </c>
      <c r="E78" s="73">
        <f>'BPU_Lot-01_Centre 1'!D78</f>
        <v>0</v>
      </c>
      <c r="F78" s="74">
        <f t="shared" si="2"/>
        <v>0</v>
      </c>
      <c r="G78" s="146"/>
    </row>
    <row r="79" spans="1:7" ht="35" x14ac:dyDescent="0.45">
      <c r="A79" s="75" t="str">
        <f>'BPU_Lot-01_Centre 1'!A79</f>
        <v>6.3.8</v>
      </c>
      <c r="B79" s="70" t="str">
        <f>'BPU_Lot-01_Centre 1'!B79</f>
        <v xml:space="preserve">Décontamination systématique des installations à la fin de l’ensemble des travaux </v>
      </c>
      <c r="C79" s="71" t="str">
        <f>'BPU_Lot-01_Centre 1'!C79</f>
        <v>u</v>
      </c>
      <c r="D79" s="72">
        <v>1</v>
      </c>
      <c r="E79" s="73">
        <f>'BPU_Lot-01_Centre 1'!D79</f>
        <v>0</v>
      </c>
      <c r="F79" s="74">
        <f t="shared" si="2"/>
        <v>0</v>
      </c>
      <c r="G79" s="147"/>
    </row>
    <row r="80" spans="1:7" x14ac:dyDescent="0.45">
      <c r="A80" s="63">
        <f>'BPU_Lot-01_Centre 1'!A80</f>
        <v>7</v>
      </c>
      <c r="B80" s="64" t="str">
        <f>'BPU_Lot-01_Centre 1'!B80</f>
        <v>Champ solaire</v>
      </c>
      <c r="C80" s="65">
        <f>'BPU_Lot-01_Centre 1'!C80</f>
        <v>0</v>
      </c>
      <c r="D80" s="65"/>
      <c r="E80" s="66"/>
      <c r="F80" s="67"/>
      <c r="G80" s="142">
        <f>SUM(F81:F87)</f>
        <v>0</v>
      </c>
    </row>
    <row r="81" spans="1:7" ht="105" x14ac:dyDescent="0.45">
      <c r="A81" s="69" t="str">
        <f>'BPU_Lot-01_Centre 1'!A81</f>
        <v>7.1</v>
      </c>
      <c r="B81" s="70" t="str">
        <f>'BPU_Lot-01_Centre 1'!B81</f>
        <v>Construction d’un champ solaire de 26kW avec des panneaux surmontés sur une ossature en acier galvanisé dont les piètements sont en cornière 60x60x6 à 2,50m de hauteur y compris des batteries en lithium-ion de 24V (capacité globale: 6 000Ah), 48V (capacité globale: 3 000 Ah), 51,2V (capacité globale: 3 000Ah), Onduleur/regulateur: MPPT, disjoncteur compact, cables, support des batteries et tous les éléments nécessaires à son fonctionnement.</v>
      </c>
      <c r="C81" s="80" t="str">
        <f>'BPU_Lot-01_Centre 1'!C81</f>
        <v>u</v>
      </c>
      <c r="D81" s="72">
        <v>1</v>
      </c>
      <c r="E81" s="73">
        <f>'BPU_Lot-01_Centre 1'!D81</f>
        <v>0</v>
      </c>
      <c r="F81" s="74">
        <f t="shared" si="2"/>
        <v>0</v>
      </c>
      <c r="G81" s="143"/>
    </row>
    <row r="82" spans="1:7" ht="105" x14ac:dyDescent="0.45">
      <c r="A82" s="69" t="str">
        <f>'BPU_Lot-01_Centre 1'!A82</f>
        <v>7.2</v>
      </c>
      <c r="B82" s="70" t="str">
        <f>'BPU_Lot-01_Centre 1'!B82</f>
        <v>Construction d’un champ solaire de 23kW avec des panneaux surmontés sur une ossature en acier galvanisé dont les piètements sont en cornière 60x60x6 à 2,50m de hauteur y compris des batteries en lithium-ion de 24V (capacité globale: 5 000Ah), 48V (capacité globale: 2 500 Ah), 51,2V (capacité globale: 2 500Ah), Onduleur/regulateur: MPPT, disjoncteur compact, cables, support des batteries et tous les elements nécessaires à son fonctionnement.</v>
      </c>
      <c r="C82" s="80" t="str">
        <f>'BPU_Lot-01_Centre 1'!C82</f>
        <v>u</v>
      </c>
      <c r="D82" s="72">
        <v>1</v>
      </c>
      <c r="E82" s="73">
        <f>'BPU_Lot-01_Centre 1'!D82</f>
        <v>0</v>
      </c>
      <c r="F82" s="74">
        <f t="shared" si="2"/>
        <v>0</v>
      </c>
      <c r="G82" s="143"/>
    </row>
    <row r="83" spans="1:7" ht="105" x14ac:dyDescent="0.45">
      <c r="A83" s="69" t="str">
        <f>'BPU_Lot-01_Centre 1'!A83</f>
        <v>7.2</v>
      </c>
      <c r="B83" s="70" t="str">
        <f>'BPU_Lot-01_Centre 1'!B83</f>
        <v>Construction d’un champ solaire de 30kW avec des panneaux surmontés sur une ossature en acier galvanisé dont les piètements sont en cornière 60x60x6 à 2,50m de hauteur y compris des batteries en lithium-ion de 24V (capacité globale: 7 000Ah), 48V (capacité globale: 3 500 Ah), 51,2V (capacité globale: 3 500Ah), Onduleur/regulateur: MPPT, disjoncteur compact, cables, support des batteries et tous les elements nécessaires à son fonctionnement.</v>
      </c>
      <c r="C83" s="80" t="str">
        <f>'BPU_Lot-01_Centre 1'!C83</f>
        <v>u</v>
      </c>
      <c r="D83" s="72">
        <v>1</v>
      </c>
      <c r="E83" s="73">
        <f>'BPU_Lot-01_Centre 1'!D83</f>
        <v>0</v>
      </c>
      <c r="F83" s="74">
        <f t="shared" si="2"/>
        <v>0</v>
      </c>
      <c r="G83" s="143"/>
    </row>
    <row r="84" spans="1:7" ht="52.5" x14ac:dyDescent="0.45">
      <c r="A84" s="69" t="str">
        <f>'BPU_Lot-01_Centre 1'!A84</f>
        <v>7.3</v>
      </c>
      <c r="B84" s="70" t="str">
        <f>'BPU_Lot-01_Centre 1'!B84</f>
        <v>Construction d'une clôture grillagée du champ solaire de 15mx15mx2m avec un portail de 1,5mx2m.  Le portail sera muni d'un système d'alarme sonore. Les panneaux seront intimement fixés au receptacle par des rivets inviolables</v>
      </c>
      <c r="C84" s="80" t="str">
        <f>'BPU_Lot-01_Centre 1'!C84</f>
        <v>u</v>
      </c>
      <c r="D84" s="72">
        <v>2</v>
      </c>
      <c r="E84" s="73">
        <f>'BPU_Lot-01_Centre 1'!D84</f>
        <v>0</v>
      </c>
      <c r="F84" s="74">
        <f t="shared" si="2"/>
        <v>0</v>
      </c>
      <c r="G84" s="143"/>
    </row>
    <row r="85" spans="1:7" ht="52.5" x14ac:dyDescent="0.45">
      <c r="A85" s="69" t="str">
        <f>'BPU_Lot-01_Centre 1'!A85</f>
        <v>7.4</v>
      </c>
      <c r="B85" s="70" t="str">
        <f>'BPU_Lot-01_Centre 1'!B85</f>
        <v>Fourniture et pose de 10 potence supportant des asperseurs haute pression alimenté à partir du forage à 3m de haut pour le nettoyage des panneaux solaires</v>
      </c>
      <c r="C85" s="80" t="str">
        <f>'BPU_Lot-01_Centre 1'!C85</f>
        <v>ens</v>
      </c>
      <c r="D85" s="72">
        <v>3</v>
      </c>
      <c r="E85" s="73">
        <f>'BPU_Lot-01_Centre 1'!D85</f>
        <v>0</v>
      </c>
      <c r="F85" s="74">
        <f t="shared" si="2"/>
        <v>0</v>
      </c>
      <c r="G85" s="143"/>
    </row>
    <row r="86" spans="1:7" ht="122.5" x14ac:dyDescent="0.45">
      <c r="A86" s="69" t="str">
        <f>'BPU_Lot-01_Centre 1'!A86</f>
        <v>7.5</v>
      </c>
      <c r="B86" s="81" t="str">
        <f>'BPU_Lot-01_Centre 1'!B86</f>
        <v>Construction d’un champ solaire de 2kW avec des panneaux surmontés sur une ossature en acier galvanisé dont les piètements sont en cornière 60x60x6 y compris des batteries en lithium-ion de 24V (capacité globale: 80Ah), 48V (capacité globale: 60 Ah), 51,2V (capacité globale: 60Ah), Onduleur/regulateur: MPPT, disjoncteur compact, cables, support des batteries et tous les élements nécessaires au fonctionnement de la pompe doseuse et de l'agitateur. Il sera implanté dans la cour du château d'eau</v>
      </c>
      <c r="C86" s="80" t="str">
        <f>'BPU_Lot-01_Centre 1'!C86</f>
        <v>u</v>
      </c>
      <c r="D86" s="72">
        <v>2</v>
      </c>
      <c r="E86" s="73">
        <f>'BPU_Lot-01_Centre 1'!D86</f>
        <v>0</v>
      </c>
      <c r="F86" s="74">
        <f t="shared" si="2"/>
        <v>0</v>
      </c>
      <c r="G86" s="143"/>
    </row>
    <row r="87" spans="1:7" ht="52.5" x14ac:dyDescent="0.45">
      <c r="A87" s="69" t="str">
        <f>'BPU_Lot-01_Centre 1'!A87</f>
        <v>7.6</v>
      </c>
      <c r="B87" s="70" t="str">
        <f>'BPU_Lot-01_Centre 1'!B87</f>
        <v>Fourniture et installation de lampes solaires autonomes de  puissance minimale 300 W sur poteaux métalliques à 3m de haut pour éclairage des sites du château d'eau, des bornes fontaines et du Forage</v>
      </c>
      <c r="C87" s="80" t="str">
        <f>'BPU_Lot-01_Centre 1'!C87</f>
        <v>u</v>
      </c>
      <c r="D87" s="72">
        <v>18</v>
      </c>
      <c r="E87" s="73">
        <f>'BPU_Lot-01_Centre 1'!D87</f>
        <v>0</v>
      </c>
      <c r="F87" s="74">
        <f t="shared" si="2"/>
        <v>0</v>
      </c>
      <c r="G87" s="144"/>
    </row>
    <row r="88" spans="1:7" x14ac:dyDescent="0.45">
      <c r="A88" s="63">
        <f>'BPU_Lot-01_Centre 1'!A88</f>
        <v>8</v>
      </c>
      <c r="B88" s="64" t="str">
        <f>'BPU_Lot-01_Centre 1'!B88</f>
        <v>Communication, Dossier Technique et Formation</v>
      </c>
      <c r="C88" s="65">
        <f>'BPU_Lot-01_Centre 1'!C88</f>
        <v>0</v>
      </c>
      <c r="D88" s="65"/>
      <c r="E88" s="66"/>
      <c r="F88" s="67"/>
      <c r="G88" s="145">
        <f>SUM(F89:F93)</f>
        <v>0</v>
      </c>
    </row>
    <row r="89" spans="1:7" ht="35" x14ac:dyDescent="0.45">
      <c r="A89" s="75" t="str">
        <f>'BPU_Lot-01_Centre 1'!A89</f>
        <v>8.1</v>
      </c>
      <c r="B89" s="70" t="str">
        <f>'BPU_Lot-01_Centre 1'!B89</f>
        <v>Fourniture et pose de panneau de chantier suivant le modèle établi par le Maitre d'œuvre et validé par le Maitre d'Ouvrage et l'Autorité Contractante</v>
      </c>
      <c r="C89" s="71" t="str">
        <f>'BPU_Lot-01_Centre 1'!C89</f>
        <v>u</v>
      </c>
      <c r="D89" s="71">
        <v>10</v>
      </c>
      <c r="E89" s="73">
        <f>'BPU_Lot-01_Centre 1'!D89</f>
        <v>0</v>
      </c>
      <c r="F89" s="74">
        <f t="shared" si="2"/>
        <v>0</v>
      </c>
      <c r="G89" s="146"/>
    </row>
    <row r="90" spans="1:7" ht="52.5" x14ac:dyDescent="0.45">
      <c r="A90" s="75">
        <f>'BPU_Lot-01_Centre 1'!A90</f>
        <v>0</v>
      </c>
      <c r="B90" s="70" t="str">
        <f>'BPU_Lot-01_Centre 1'!B90</f>
        <v>Fourniture et pose de visibilité (plaque en plexiglass) sur la clôture du forage, du château d'eau et des Bornes fontaines suivant le modèle établi par le Maitre d'œuvre et validé par le Maitre d'Ouvrage et l'Autorité Contractante</v>
      </c>
      <c r="C90" s="71" t="str">
        <f>'BPU_Lot-01_Centre 1'!C90</f>
        <v>u</v>
      </c>
      <c r="D90" s="71">
        <v>14</v>
      </c>
      <c r="E90" s="73">
        <f>'BPU_Lot-01_Centre 1'!D90</f>
        <v>0</v>
      </c>
      <c r="F90" s="74">
        <f t="shared" si="2"/>
        <v>0</v>
      </c>
      <c r="G90" s="146"/>
    </row>
    <row r="91" spans="1:7" ht="35" x14ac:dyDescent="0.45">
      <c r="A91" s="75" t="str">
        <f>'BPU_Lot-01_Centre 1'!A91</f>
        <v>8.2</v>
      </c>
      <c r="B91" s="70" t="str">
        <f>'BPU_Lot-01_Centre 1'!B91</f>
        <v>Fourniture de smartphones avec du crédit de communication sur toute la durée du projet</v>
      </c>
      <c r="C91" s="71" t="str">
        <f>'BPU_Lot-01_Centre 1'!C91</f>
        <v>u</v>
      </c>
      <c r="D91" s="71">
        <v>4</v>
      </c>
      <c r="E91" s="73">
        <f>'BPU_Lot-01_Centre 1'!D91</f>
        <v>0</v>
      </c>
      <c r="F91" s="74">
        <f t="shared" si="2"/>
        <v>0</v>
      </c>
      <c r="G91" s="146"/>
    </row>
    <row r="92" spans="1:7" ht="70" x14ac:dyDescent="0.45">
      <c r="A92" s="75" t="str">
        <f>'BPU_Lot-01_Centre 1'!A92</f>
        <v>8.3</v>
      </c>
      <c r="B92" s="70" t="str">
        <f>'BPU_Lot-01_Centre 1'!B92</f>
        <v>Documents de récolement incluant les différents plans d'installation des ouvrages (forages, châteaux d'eau, réseau de refoulement, réseau de distribution, pièces spéciales, etc.), PV (essais de pression, essais généraux, essai de fonctionnement, etc.). Les profils en long finaux des refoulements</v>
      </c>
      <c r="C92" s="71" t="str">
        <f>'BPU_Lot-01_Centre 1'!C92</f>
        <v>Fft</v>
      </c>
      <c r="D92" s="72">
        <v>1</v>
      </c>
      <c r="E92" s="73">
        <f>'BPU_Lot-01_Centre 1'!D92</f>
        <v>0</v>
      </c>
      <c r="F92" s="74">
        <f t="shared" si="2"/>
        <v>0</v>
      </c>
      <c r="G92" s="146"/>
    </row>
    <row r="93" spans="1:7" ht="70" x14ac:dyDescent="0.45">
      <c r="A93" s="75" t="str">
        <f>'BPU_Lot-01_Centre 1'!A93</f>
        <v>8.4</v>
      </c>
      <c r="B93" s="81" t="str">
        <f>'BPU_Lot-01_Centre 1'!B93</f>
        <v>Formation de 3 utilisateurs (Comité de Gestion) à la maintenance courante et à la maitrise de la gestion du système (Faire une formation théorique et phase pratique) y compris un manuel d'entretien (schéma électrique, démontage et remontage du système simplifié de traitement de l'eau, etc.)</v>
      </c>
      <c r="C93" s="80" t="str">
        <f>'BPU_Lot-01_Centre 1'!C93</f>
        <v>Fft</v>
      </c>
      <c r="D93" s="72">
        <v>1</v>
      </c>
      <c r="E93" s="73">
        <f>'BPU_Lot-01_Centre 1'!D93</f>
        <v>0</v>
      </c>
      <c r="F93" s="74">
        <f t="shared" si="2"/>
        <v>0</v>
      </c>
      <c r="G93" s="147"/>
    </row>
    <row r="94" spans="1:7" s="91" customFormat="1" ht="37.5" customHeight="1" thickBot="1" x14ac:dyDescent="0.35">
      <c r="A94" s="139" t="s">
        <v>219</v>
      </c>
      <c r="B94" s="140"/>
      <c r="C94" s="140"/>
      <c r="D94" s="141"/>
      <c r="E94" s="88"/>
      <c r="F94" s="89"/>
      <c r="G94" s="90">
        <f>SUM(G2:G93)</f>
        <v>0</v>
      </c>
    </row>
    <row r="95" spans="1:7" ht="18" thickTop="1" x14ac:dyDescent="0.45">
      <c r="G95" s="95"/>
    </row>
    <row r="96" spans="1:7" x14ac:dyDescent="0.45">
      <c r="G96" s="96"/>
    </row>
  </sheetData>
  <sheetProtection algorithmName="SHA-512" hashValue="jAhpx6Li5dvzqYEL3H04w8/9wbVi3K2exE4jHq5d1CfpZLXTTMxmP8AaBsjP5qJFsZ4TSQg79wfozkYWc7n0VA==" saltValue="Ebd3r0HcFIugYi8VGpCwpg==" spinCount="100000" sheet="1" objects="1" scenarios="1"/>
  <mergeCells count="9">
    <mergeCell ref="A94:D94"/>
    <mergeCell ref="G80:G87"/>
    <mergeCell ref="G88:G93"/>
    <mergeCell ref="G2:G6"/>
    <mergeCell ref="G7:G23"/>
    <mergeCell ref="G24:G33"/>
    <mergeCell ref="G34:G61"/>
    <mergeCell ref="G62:G66"/>
    <mergeCell ref="G68:G79"/>
  </mergeCells>
  <phoneticPr fontId="6" type="noConversion"/>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B7E34-853B-44E4-B31E-CE5E4D8EF4B4}">
  <dimension ref="A1:E94"/>
  <sheetViews>
    <sheetView showZeros="0" workbookViewId="0">
      <pane xSplit="2" ySplit="1" topLeftCell="C2" activePane="bottomRight" state="frozen"/>
      <selection pane="topRight" sqref="A1:D1"/>
      <selection pane="bottomLeft" sqref="A1:D1"/>
      <selection pane="bottomRight" activeCell="D67" sqref="D67"/>
    </sheetView>
  </sheetViews>
  <sheetFormatPr defaultColWidth="10" defaultRowHeight="16.5" x14ac:dyDescent="0.45"/>
  <cols>
    <col min="1" max="1" width="9.25" style="33" customWidth="1"/>
    <col min="2" max="2" width="74.25" style="34" customWidth="1"/>
    <col min="3" max="3" width="7.5" style="34" customWidth="1"/>
    <col min="4" max="4" width="18.5" style="46" customWidth="1"/>
    <col min="5" max="5" width="74.83203125" style="45" customWidth="1"/>
    <col min="6" max="256" width="10" style="34"/>
    <col min="257" max="257" width="4.33203125" style="34" bestFit="1" customWidth="1"/>
    <col min="258" max="258" width="74.25" style="34" customWidth="1"/>
    <col min="259" max="259" width="7.5" style="34" customWidth="1"/>
    <col min="260" max="260" width="18.5" style="34" customWidth="1"/>
    <col min="261" max="261" width="74.83203125" style="34" customWidth="1"/>
    <col min="262" max="512" width="10" style="34"/>
    <col min="513" max="513" width="4.33203125" style="34" bestFit="1" customWidth="1"/>
    <col min="514" max="514" width="74.25" style="34" customWidth="1"/>
    <col min="515" max="515" width="7.5" style="34" customWidth="1"/>
    <col min="516" max="516" width="18.5" style="34" customWidth="1"/>
    <col min="517" max="517" width="74.83203125" style="34" customWidth="1"/>
    <col min="518" max="768" width="10" style="34"/>
    <col min="769" max="769" width="4.33203125" style="34" bestFit="1" customWidth="1"/>
    <col min="770" max="770" width="74.25" style="34" customWidth="1"/>
    <col min="771" max="771" width="7.5" style="34" customWidth="1"/>
    <col min="772" max="772" width="18.5" style="34" customWidth="1"/>
    <col min="773" max="773" width="74.83203125" style="34" customWidth="1"/>
    <col min="774" max="1024" width="10" style="34"/>
    <col min="1025" max="1025" width="4.33203125" style="34" bestFit="1" customWidth="1"/>
    <col min="1026" max="1026" width="74.25" style="34" customWidth="1"/>
    <col min="1027" max="1027" width="7.5" style="34" customWidth="1"/>
    <col min="1028" max="1028" width="18.5" style="34" customWidth="1"/>
    <col min="1029" max="1029" width="74.83203125" style="34" customWidth="1"/>
    <col min="1030" max="1280" width="10" style="34"/>
    <col min="1281" max="1281" width="4.33203125" style="34" bestFit="1" customWidth="1"/>
    <col min="1282" max="1282" width="74.25" style="34" customWidth="1"/>
    <col min="1283" max="1283" width="7.5" style="34" customWidth="1"/>
    <col min="1284" max="1284" width="18.5" style="34" customWidth="1"/>
    <col min="1285" max="1285" width="74.83203125" style="34" customWidth="1"/>
    <col min="1286" max="1536" width="10" style="34"/>
    <col min="1537" max="1537" width="4.33203125" style="34" bestFit="1" customWidth="1"/>
    <col min="1538" max="1538" width="74.25" style="34" customWidth="1"/>
    <col min="1539" max="1539" width="7.5" style="34" customWidth="1"/>
    <col min="1540" max="1540" width="18.5" style="34" customWidth="1"/>
    <col min="1541" max="1541" width="74.83203125" style="34" customWidth="1"/>
    <col min="1542" max="1792" width="10" style="34"/>
    <col min="1793" max="1793" width="4.33203125" style="34" bestFit="1" customWidth="1"/>
    <col min="1794" max="1794" width="74.25" style="34" customWidth="1"/>
    <col min="1795" max="1795" width="7.5" style="34" customWidth="1"/>
    <col min="1796" max="1796" width="18.5" style="34" customWidth="1"/>
    <col min="1797" max="1797" width="74.83203125" style="34" customWidth="1"/>
    <col min="1798" max="2048" width="10" style="34"/>
    <col min="2049" max="2049" width="4.33203125" style="34" bestFit="1" customWidth="1"/>
    <col min="2050" max="2050" width="74.25" style="34" customWidth="1"/>
    <col min="2051" max="2051" width="7.5" style="34" customWidth="1"/>
    <col min="2052" max="2052" width="18.5" style="34" customWidth="1"/>
    <col min="2053" max="2053" width="74.83203125" style="34" customWidth="1"/>
    <col min="2054" max="2304" width="10" style="34"/>
    <col min="2305" max="2305" width="4.33203125" style="34" bestFit="1" customWidth="1"/>
    <col min="2306" max="2306" width="74.25" style="34" customWidth="1"/>
    <col min="2307" max="2307" width="7.5" style="34" customWidth="1"/>
    <col min="2308" max="2308" width="18.5" style="34" customWidth="1"/>
    <col min="2309" max="2309" width="74.83203125" style="34" customWidth="1"/>
    <col min="2310" max="2560" width="10" style="34"/>
    <col min="2561" max="2561" width="4.33203125" style="34" bestFit="1" customWidth="1"/>
    <col min="2562" max="2562" width="74.25" style="34" customWidth="1"/>
    <col min="2563" max="2563" width="7.5" style="34" customWidth="1"/>
    <col min="2564" max="2564" width="18.5" style="34" customWidth="1"/>
    <col min="2565" max="2565" width="74.83203125" style="34" customWidth="1"/>
    <col min="2566" max="2816" width="10" style="34"/>
    <col min="2817" max="2817" width="4.33203125" style="34" bestFit="1" customWidth="1"/>
    <col min="2818" max="2818" width="74.25" style="34" customWidth="1"/>
    <col min="2819" max="2819" width="7.5" style="34" customWidth="1"/>
    <col min="2820" max="2820" width="18.5" style="34" customWidth="1"/>
    <col min="2821" max="2821" width="74.83203125" style="34" customWidth="1"/>
    <col min="2822" max="3072" width="10" style="34"/>
    <col min="3073" max="3073" width="4.33203125" style="34" bestFit="1" customWidth="1"/>
    <col min="3074" max="3074" width="74.25" style="34" customWidth="1"/>
    <col min="3075" max="3075" width="7.5" style="34" customWidth="1"/>
    <col min="3076" max="3076" width="18.5" style="34" customWidth="1"/>
    <col min="3077" max="3077" width="74.83203125" style="34" customWidth="1"/>
    <col min="3078" max="3328" width="10" style="34"/>
    <col min="3329" max="3329" width="4.33203125" style="34" bestFit="1" customWidth="1"/>
    <col min="3330" max="3330" width="74.25" style="34" customWidth="1"/>
    <col min="3331" max="3331" width="7.5" style="34" customWidth="1"/>
    <col min="3332" max="3332" width="18.5" style="34" customWidth="1"/>
    <col min="3333" max="3333" width="74.83203125" style="34" customWidth="1"/>
    <col min="3334" max="3584" width="10" style="34"/>
    <col min="3585" max="3585" width="4.33203125" style="34" bestFit="1" customWidth="1"/>
    <col min="3586" max="3586" width="74.25" style="34" customWidth="1"/>
    <col min="3587" max="3587" width="7.5" style="34" customWidth="1"/>
    <col min="3588" max="3588" width="18.5" style="34" customWidth="1"/>
    <col min="3589" max="3589" width="74.83203125" style="34" customWidth="1"/>
    <col min="3590" max="3840" width="10" style="34"/>
    <col min="3841" max="3841" width="4.33203125" style="34" bestFit="1" customWidth="1"/>
    <col min="3842" max="3842" width="74.25" style="34" customWidth="1"/>
    <col min="3843" max="3843" width="7.5" style="34" customWidth="1"/>
    <col min="3844" max="3844" width="18.5" style="34" customWidth="1"/>
    <col min="3845" max="3845" width="74.83203125" style="34" customWidth="1"/>
    <col min="3846" max="4096" width="10" style="34"/>
    <col min="4097" max="4097" width="4.33203125" style="34" bestFit="1" customWidth="1"/>
    <col min="4098" max="4098" width="74.25" style="34" customWidth="1"/>
    <col min="4099" max="4099" width="7.5" style="34" customWidth="1"/>
    <col min="4100" max="4100" width="18.5" style="34" customWidth="1"/>
    <col min="4101" max="4101" width="74.83203125" style="34" customWidth="1"/>
    <col min="4102" max="4352" width="10" style="34"/>
    <col min="4353" max="4353" width="4.33203125" style="34" bestFit="1" customWidth="1"/>
    <col min="4354" max="4354" width="74.25" style="34" customWidth="1"/>
    <col min="4355" max="4355" width="7.5" style="34" customWidth="1"/>
    <col min="4356" max="4356" width="18.5" style="34" customWidth="1"/>
    <col min="4357" max="4357" width="74.83203125" style="34" customWidth="1"/>
    <col min="4358" max="4608" width="10" style="34"/>
    <col min="4609" max="4609" width="4.33203125" style="34" bestFit="1" customWidth="1"/>
    <col min="4610" max="4610" width="74.25" style="34" customWidth="1"/>
    <col min="4611" max="4611" width="7.5" style="34" customWidth="1"/>
    <col min="4612" max="4612" width="18.5" style="34" customWidth="1"/>
    <col min="4613" max="4613" width="74.83203125" style="34" customWidth="1"/>
    <col min="4614" max="4864" width="10" style="34"/>
    <col min="4865" max="4865" width="4.33203125" style="34" bestFit="1" customWidth="1"/>
    <col min="4866" max="4866" width="74.25" style="34" customWidth="1"/>
    <col min="4867" max="4867" width="7.5" style="34" customWidth="1"/>
    <col min="4868" max="4868" width="18.5" style="34" customWidth="1"/>
    <col min="4869" max="4869" width="74.83203125" style="34" customWidth="1"/>
    <col min="4870" max="5120" width="10" style="34"/>
    <col min="5121" max="5121" width="4.33203125" style="34" bestFit="1" customWidth="1"/>
    <col min="5122" max="5122" width="74.25" style="34" customWidth="1"/>
    <col min="5123" max="5123" width="7.5" style="34" customWidth="1"/>
    <col min="5124" max="5124" width="18.5" style="34" customWidth="1"/>
    <col min="5125" max="5125" width="74.83203125" style="34" customWidth="1"/>
    <col min="5126" max="5376" width="10" style="34"/>
    <col min="5377" max="5377" width="4.33203125" style="34" bestFit="1" customWidth="1"/>
    <col min="5378" max="5378" width="74.25" style="34" customWidth="1"/>
    <col min="5379" max="5379" width="7.5" style="34" customWidth="1"/>
    <col min="5380" max="5380" width="18.5" style="34" customWidth="1"/>
    <col min="5381" max="5381" width="74.83203125" style="34" customWidth="1"/>
    <col min="5382" max="5632" width="10" style="34"/>
    <col min="5633" max="5633" width="4.33203125" style="34" bestFit="1" customWidth="1"/>
    <col min="5634" max="5634" width="74.25" style="34" customWidth="1"/>
    <col min="5635" max="5635" width="7.5" style="34" customWidth="1"/>
    <col min="5636" max="5636" width="18.5" style="34" customWidth="1"/>
    <col min="5637" max="5637" width="74.83203125" style="34" customWidth="1"/>
    <col min="5638" max="5888" width="10" style="34"/>
    <col min="5889" max="5889" width="4.33203125" style="34" bestFit="1" customWidth="1"/>
    <col min="5890" max="5890" width="74.25" style="34" customWidth="1"/>
    <col min="5891" max="5891" width="7.5" style="34" customWidth="1"/>
    <col min="5892" max="5892" width="18.5" style="34" customWidth="1"/>
    <col min="5893" max="5893" width="74.83203125" style="34" customWidth="1"/>
    <col min="5894" max="6144" width="10" style="34"/>
    <col min="6145" max="6145" width="4.33203125" style="34" bestFit="1" customWidth="1"/>
    <col min="6146" max="6146" width="74.25" style="34" customWidth="1"/>
    <col min="6147" max="6147" width="7.5" style="34" customWidth="1"/>
    <col min="6148" max="6148" width="18.5" style="34" customWidth="1"/>
    <col min="6149" max="6149" width="74.83203125" style="34" customWidth="1"/>
    <col min="6150" max="6400" width="10" style="34"/>
    <col min="6401" max="6401" width="4.33203125" style="34" bestFit="1" customWidth="1"/>
    <col min="6402" max="6402" width="74.25" style="34" customWidth="1"/>
    <col min="6403" max="6403" width="7.5" style="34" customWidth="1"/>
    <col min="6404" max="6404" width="18.5" style="34" customWidth="1"/>
    <col min="6405" max="6405" width="74.83203125" style="34" customWidth="1"/>
    <col min="6406" max="6656" width="10" style="34"/>
    <col min="6657" max="6657" width="4.33203125" style="34" bestFit="1" customWidth="1"/>
    <col min="6658" max="6658" width="74.25" style="34" customWidth="1"/>
    <col min="6659" max="6659" width="7.5" style="34" customWidth="1"/>
    <col min="6660" max="6660" width="18.5" style="34" customWidth="1"/>
    <col min="6661" max="6661" width="74.83203125" style="34" customWidth="1"/>
    <col min="6662" max="6912" width="10" style="34"/>
    <col min="6913" max="6913" width="4.33203125" style="34" bestFit="1" customWidth="1"/>
    <col min="6914" max="6914" width="74.25" style="34" customWidth="1"/>
    <col min="6915" max="6915" width="7.5" style="34" customWidth="1"/>
    <col min="6916" max="6916" width="18.5" style="34" customWidth="1"/>
    <col min="6917" max="6917" width="74.83203125" style="34" customWidth="1"/>
    <col min="6918" max="7168" width="10" style="34"/>
    <col min="7169" max="7169" width="4.33203125" style="34" bestFit="1" customWidth="1"/>
    <col min="7170" max="7170" width="74.25" style="34" customWidth="1"/>
    <col min="7171" max="7171" width="7.5" style="34" customWidth="1"/>
    <col min="7172" max="7172" width="18.5" style="34" customWidth="1"/>
    <col min="7173" max="7173" width="74.83203125" style="34" customWidth="1"/>
    <col min="7174" max="7424" width="10" style="34"/>
    <col min="7425" max="7425" width="4.33203125" style="34" bestFit="1" customWidth="1"/>
    <col min="7426" max="7426" width="74.25" style="34" customWidth="1"/>
    <col min="7427" max="7427" width="7.5" style="34" customWidth="1"/>
    <col min="7428" max="7428" width="18.5" style="34" customWidth="1"/>
    <col min="7429" max="7429" width="74.83203125" style="34" customWidth="1"/>
    <col min="7430" max="7680" width="10" style="34"/>
    <col min="7681" max="7681" width="4.33203125" style="34" bestFit="1" customWidth="1"/>
    <col min="7682" max="7682" width="74.25" style="34" customWidth="1"/>
    <col min="7683" max="7683" width="7.5" style="34" customWidth="1"/>
    <col min="7684" max="7684" width="18.5" style="34" customWidth="1"/>
    <col min="7685" max="7685" width="74.83203125" style="34" customWidth="1"/>
    <col min="7686" max="7936" width="10" style="34"/>
    <col min="7937" max="7937" width="4.33203125" style="34" bestFit="1" customWidth="1"/>
    <col min="7938" max="7938" width="74.25" style="34" customWidth="1"/>
    <col min="7939" max="7939" width="7.5" style="34" customWidth="1"/>
    <col min="7940" max="7940" width="18.5" style="34" customWidth="1"/>
    <col min="7941" max="7941" width="74.83203125" style="34" customWidth="1"/>
    <col min="7942" max="8192" width="10" style="34"/>
    <col min="8193" max="8193" width="4.33203125" style="34" bestFit="1" customWidth="1"/>
    <col min="8194" max="8194" width="74.25" style="34" customWidth="1"/>
    <col min="8195" max="8195" width="7.5" style="34" customWidth="1"/>
    <col min="8196" max="8196" width="18.5" style="34" customWidth="1"/>
    <col min="8197" max="8197" width="74.83203125" style="34" customWidth="1"/>
    <col min="8198" max="8448" width="10" style="34"/>
    <col min="8449" max="8449" width="4.33203125" style="34" bestFit="1" customWidth="1"/>
    <col min="8450" max="8450" width="74.25" style="34" customWidth="1"/>
    <col min="8451" max="8451" width="7.5" style="34" customWidth="1"/>
    <col min="8452" max="8452" width="18.5" style="34" customWidth="1"/>
    <col min="8453" max="8453" width="74.83203125" style="34" customWidth="1"/>
    <col min="8454" max="8704" width="10" style="34"/>
    <col min="8705" max="8705" width="4.33203125" style="34" bestFit="1" customWidth="1"/>
    <col min="8706" max="8706" width="74.25" style="34" customWidth="1"/>
    <col min="8707" max="8707" width="7.5" style="34" customWidth="1"/>
    <col min="8708" max="8708" width="18.5" style="34" customWidth="1"/>
    <col min="8709" max="8709" width="74.83203125" style="34" customWidth="1"/>
    <col min="8710" max="8960" width="10" style="34"/>
    <col min="8961" max="8961" width="4.33203125" style="34" bestFit="1" customWidth="1"/>
    <col min="8962" max="8962" width="74.25" style="34" customWidth="1"/>
    <col min="8963" max="8963" width="7.5" style="34" customWidth="1"/>
    <col min="8964" max="8964" width="18.5" style="34" customWidth="1"/>
    <col min="8965" max="8965" width="74.83203125" style="34" customWidth="1"/>
    <col min="8966" max="9216" width="10" style="34"/>
    <col min="9217" max="9217" width="4.33203125" style="34" bestFit="1" customWidth="1"/>
    <col min="9218" max="9218" width="74.25" style="34" customWidth="1"/>
    <col min="9219" max="9219" width="7.5" style="34" customWidth="1"/>
    <col min="9220" max="9220" width="18.5" style="34" customWidth="1"/>
    <col min="9221" max="9221" width="74.83203125" style="34" customWidth="1"/>
    <col min="9222" max="9472" width="10" style="34"/>
    <col min="9473" max="9473" width="4.33203125" style="34" bestFit="1" customWidth="1"/>
    <col min="9474" max="9474" width="74.25" style="34" customWidth="1"/>
    <col min="9475" max="9475" width="7.5" style="34" customWidth="1"/>
    <col min="9476" max="9476" width="18.5" style="34" customWidth="1"/>
    <col min="9477" max="9477" width="74.83203125" style="34" customWidth="1"/>
    <col min="9478" max="9728" width="10" style="34"/>
    <col min="9729" max="9729" width="4.33203125" style="34" bestFit="1" customWidth="1"/>
    <col min="9730" max="9730" width="74.25" style="34" customWidth="1"/>
    <col min="9731" max="9731" width="7.5" style="34" customWidth="1"/>
    <col min="9732" max="9732" width="18.5" style="34" customWidth="1"/>
    <col min="9733" max="9733" width="74.83203125" style="34" customWidth="1"/>
    <col min="9734" max="9984" width="10" style="34"/>
    <col min="9985" max="9985" width="4.33203125" style="34" bestFit="1" customWidth="1"/>
    <col min="9986" max="9986" width="74.25" style="34" customWidth="1"/>
    <col min="9987" max="9987" width="7.5" style="34" customWidth="1"/>
    <col min="9988" max="9988" width="18.5" style="34" customWidth="1"/>
    <col min="9989" max="9989" width="74.83203125" style="34" customWidth="1"/>
    <col min="9990" max="10240" width="10" style="34"/>
    <col min="10241" max="10241" width="4.33203125" style="34" bestFit="1" customWidth="1"/>
    <col min="10242" max="10242" width="74.25" style="34" customWidth="1"/>
    <col min="10243" max="10243" width="7.5" style="34" customWidth="1"/>
    <col min="10244" max="10244" width="18.5" style="34" customWidth="1"/>
    <col min="10245" max="10245" width="74.83203125" style="34" customWidth="1"/>
    <col min="10246" max="10496" width="10" style="34"/>
    <col min="10497" max="10497" width="4.33203125" style="34" bestFit="1" customWidth="1"/>
    <col min="10498" max="10498" width="74.25" style="34" customWidth="1"/>
    <col min="10499" max="10499" width="7.5" style="34" customWidth="1"/>
    <col min="10500" max="10500" width="18.5" style="34" customWidth="1"/>
    <col min="10501" max="10501" width="74.83203125" style="34" customWidth="1"/>
    <col min="10502" max="10752" width="10" style="34"/>
    <col min="10753" max="10753" width="4.33203125" style="34" bestFit="1" customWidth="1"/>
    <col min="10754" max="10754" width="74.25" style="34" customWidth="1"/>
    <col min="10755" max="10755" width="7.5" style="34" customWidth="1"/>
    <col min="10756" max="10756" width="18.5" style="34" customWidth="1"/>
    <col min="10757" max="10757" width="74.83203125" style="34" customWidth="1"/>
    <col min="10758" max="11008" width="10" style="34"/>
    <col min="11009" max="11009" width="4.33203125" style="34" bestFit="1" customWidth="1"/>
    <col min="11010" max="11010" width="74.25" style="34" customWidth="1"/>
    <col min="11011" max="11011" width="7.5" style="34" customWidth="1"/>
    <col min="11012" max="11012" width="18.5" style="34" customWidth="1"/>
    <col min="11013" max="11013" width="74.83203125" style="34" customWidth="1"/>
    <col min="11014" max="11264" width="10" style="34"/>
    <col min="11265" max="11265" width="4.33203125" style="34" bestFit="1" customWidth="1"/>
    <col min="11266" max="11266" width="74.25" style="34" customWidth="1"/>
    <col min="11267" max="11267" width="7.5" style="34" customWidth="1"/>
    <col min="11268" max="11268" width="18.5" style="34" customWidth="1"/>
    <col min="11269" max="11269" width="74.83203125" style="34" customWidth="1"/>
    <col min="11270" max="11520" width="10" style="34"/>
    <col min="11521" max="11521" width="4.33203125" style="34" bestFit="1" customWidth="1"/>
    <col min="11522" max="11522" width="74.25" style="34" customWidth="1"/>
    <col min="11523" max="11523" width="7.5" style="34" customWidth="1"/>
    <col min="11524" max="11524" width="18.5" style="34" customWidth="1"/>
    <col min="11525" max="11525" width="74.83203125" style="34" customWidth="1"/>
    <col min="11526" max="11776" width="10" style="34"/>
    <col min="11777" max="11777" width="4.33203125" style="34" bestFit="1" customWidth="1"/>
    <col min="11778" max="11778" width="74.25" style="34" customWidth="1"/>
    <col min="11779" max="11779" width="7.5" style="34" customWidth="1"/>
    <col min="11780" max="11780" width="18.5" style="34" customWidth="1"/>
    <col min="11781" max="11781" width="74.83203125" style="34" customWidth="1"/>
    <col min="11782" max="12032" width="10" style="34"/>
    <col min="12033" max="12033" width="4.33203125" style="34" bestFit="1" customWidth="1"/>
    <col min="12034" max="12034" width="74.25" style="34" customWidth="1"/>
    <col min="12035" max="12035" width="7.5" style="34" customWidth="1"/>
    <col min="12036" max="12036" width="18.5" style="34" customWidth="1"/>
    <col min="12037" max="12037" width="74.83203125" style="34" customWidth="1"/>
    <col min="12038" max="12288" width="10" style="34"/>
    <col min="12289" max="12289" width="4.33203125" style="34" bestFit="1" customWidth="1"/>
    <col min="12290" max="12290" width="74.25" style="34" customWidth="1"/>
    <col min="12291" max="12291" width="7.5" style="34" customWidth="1"/>
    <col min="12292" max="12292" width="18.5" style="34" customWidth="1"/>
    <col min="12293" max="12293" width="74.83203125" style="34" customWidth="1"/>
    <col min="12294" max="12544" width="10" style="34"/>
    <col min="12545" max="12545" width="4.33203125" style="34" bestFit="1" customWidth="1"/>
    <col min="12546" max="12546" width="74.25" style="34" customWidth="1"/>
    <col min="12547" max="12547" width="7.5" style="34" customWidth="1"/>
    <col min="12548" max="12548" width="18.5" style="34" customWidth="1"/>
    <col min="12549" max="12549" width="74.83203125" style="34" customWidth="1"/>
    <col min="12550" max="12800" width="10" style="34"/>
    <col min="12801" max="12801" width="4.33203125" style="34" bestFit="1" customWidth="1"/>
    <col min="12802" max="12802" width="74.25" style="34" customWidth="1"/>
    <col min="12803" max="12803" width="7.5" style="34" customWidth="1"/>
    <col min="12804" max="12804" width="18.5" style="34" customWidth="1"/>
    <col min="12805" max="12805" width="74.83203125" style="34" customWidth="1"/>
    <col min="12806" max="13056" width="10" style="34"/>
    <col min="13057" max="13057" width="4.33203125" style="34" bestFit="1" customWidth="1"/>
    <col min="13058" max="13058" width="74.25" style="34" customWidth="1"/>
    <col min="13059" max="13059" width="7.5" style="34" customWidth="1"/>
    <col min="13060" max="13060" width="18.5" style="34" customWidth="1"/>
    <col min="13061" max="13061" width="74.83203125" style="34" customWidth="1"/>
    <col min="13062" max="13312" width="10" style="34"/>
    <col min="13313" max="13313" width="4.33203125" style="34" bestFit="1" customWidth="1"/>
    <col min="13314" max="13314" width="74.25" style="34" customWidth="1"/>
    <col min="13315" max="13315" width="7.5" style="34" customWidth="1"/>
    <col min="13316" max="13316" width="18.5" style="34" customWidth="1"/>
    <col min="13317" max="13317" width="74.83203125" style="34" customWidth="1"/>
    <col min="13318" max="13568" width="10" style="34"/>
    <col min="13569" max="13569" width="4.33203125" style="34" bestFit="1" customWidth="1"/>
    <col min="13570" max="13570" width="74.25" style="34" customWidth="1"/>
    <col min="13571" max="13571" width="7.5" style="34" customWidth="1"/>
    <col min="13572" max="13572" width="18.5" style="34" customWidth="1"/>
    <col min="13573" max="13573" width="74.83203125" style="34" customWidth="1"/>
    <col min="13574" max="13824" width="10" style="34"/>
    <col min="13825" max="13825" width="4.33203125" style="34" bestFit="1" customWidth="1"/>
    <col min="13826" max="13826" width="74.25" style="34" customWidth="1"/>
    <col min="13827" max="13827" width="7.5" style="34" customWidth="1"/>
    <col min="13828" max="13828" width="18.5" style="34" customWidth="1"/>
    <col min="13829" max="13829" width="74.83203125" style="34" customWidth="1"/>
    <col min="13830" max="14080" width="10" style="34"/>
    <col min="14081" max="14081" width="4.33203125" style="34" bestFit="1" customWidth="1"/>
    <col min="14082" max="14082" width="74.25" style="34" customWidth="1"/>
    <col min="14083" max="14083" width="7.5" style="34" customWidth="1"/>
    <col min="14084" max="14084" width="18.5" style="34" customWidth="1"/>
    <col min="14085" max="14085" width="74.83203125" style="34" customWidth="1"/>
    <col min="14086" max="14336" width="10" style="34"/>
    <col min="14337" max="14337" width="4.33203125" style="34" bestFit="1" customWidth="1"/>
    <col min="14338" max="14338" width="74.25" style="34" customWidth="1"/>
    <col min="14339" max="14339" width="7.5" style="34" customWidth="1"/>
    <col min="14340" max="14340" width="18.5" style="34" customWidth="1"/>
    <col min="14341" max="14341" width="74.83203125" style="34" customWidth="1"/>
    <col min="14342" max="14592" width="10" style="34"/>
    <col min="14593" max="14593" width="4.33203125" style="34" bestFit="1" customWidth="1"/>
    <col min="14594" max="14594" width="74.25" style="34" customWidth="1"/>
    <col min="14595" max="14595" width="7.5" style="34" customWidth="1"/>
    <col min="14596" max="14596" width="18.5" style="34" customWidth="1"/>
    <col min="14597" max="14597" width="74.83203125" style="34" customWidth="1"/>
    <col min="14598" max="14848" width="10" style="34"/>
    <col min="14849" max="14849" width="4.33203125" style="34" bestFit="1" customWidth="1"/>
    <col min="14850" max="14850" width="74.25" style="34" customWidth="1"/>
    <col min="14851" max="14851" width="7.5" style="34" customWidth="1"/>
    <col min="14852" max="14852" width="18.5" style="34" customWidth="1"/>
    <col min="14853" max="14853" width="74.83203125" style="34" customWidth="1"/>
    <col min="14854" max="15104" width="10" style="34"/>
    <col min="15105" max="15105" width="4.33203125" style="34" bestFit="1" customWidth="1"/>
    <col min="15106" max="15106" width="74.25" style="34" customWidth="1"/>
    <col min="15107" max="15107" width="7.5" style="34" customWidth="1"/>
    <col min="15108" max="15108" width="18.5" style="34" customWidth="1"/>
    <col min="15109" max="15109" width="74.83203125" style="34" customWidth="1"/>
    <col min="15110" max="15360" width="10" style="34"/>
    <col min="15361" max="15361" width="4.33203125" style="34" bestFit="1" customWidth="1"/>
    <col min="15362" max="15362" width="74.25" style="34" customWidth="1"/>
    <col min="15363" max="15363" width="7.5" style="34" customWidth="1"/>
    <col min="15364" max="15364" width="18.5" style="34" customWidth="1"/>
    <col min="15365" max="15365" width="74.83203125" style="34" customWidth="1"/>
    <col min="15366" max="15616" width="10" style="34"/>
    <col min="15617" max="15617" width="4.33203125" style="34" bestFit="1" customWidth="1"/>
    <col min="15618" max="15618" width="74.25" style="34" customWidth="1"/>
    <col min="15619" max="15619" width="7.5" style="34" customWidth="1"/>
    <col min="15620" max="15620" width="18.5" style="34" customWidth="1"/>
    <col min="15621" max="15621" width="74.83203125" style="34" customWidth="1"/>
    <col min="15622" max="15872" width="10" style="34"/>
    <col min="15873" max="15873" width="4.33203125" style="34" bestFit="1" customWidth="1"/>
    <col min="15874" max="15874" width="74.25" style="34" customWidth="1"/>
    <col min="15875" max="15875" width="7.5" style="34" customWidth="1"/>
    <col min="15876" max="15876" width="18.5" style="34" customWidth="1"/>
    <col min="15877" max="15877" width="74.83203125" style="34" customWidth="1"/>
    <col min="15878" max="16128" width="10" style="34"/>
    <col min="16129" max="16129" width="4.33203125" style="34" bestFit="1" customWidth="1"/>
    <col min="16130" max="16130" width="74.25" style="34" customWidth="1"/>
    <col min="16131" max="16131" width="7.5" style="34" customWidth="1"/>
    <col min="16132" max="16132" width="18.5" style="34" customWidth="1"/>
    <col min="16133" max="16133" width="74.83203125" style="34" customWidth="1"/>
    <col min="16134" max="16384" width="10" style="34"/>
  </cols>
  <sheetData>
    <row r="1" spans="1:5" ht="33.5" thickTop="1" x14ac:dyDescent="0.45">
      <c r="A1" s="35" t="s">
        <v>32</v>
      </c>
      <c r="B1" s="36" t="s">
        <v>33</v>
      </c>
      <c r="C1" s="36" t="s">
        <v>34</v>
      </c>
      <c r="D1" s="37" t="s">
        <v>35</v>
      </c>
      <c r="E1" s="38" t="s">
        <v>36</v>
      </c>
    </row>
    <row r="2" spans="1:5" ht="16.5" customHeight="1" x14ac:dyDescent="0.45">
      <c r="A2" s="39">
        <v>1</v>
      </c>
      <c r="B2" s="40" t="s">
        <v>37</v>
      </c>
      <c r="C2" s="41"/>
      <c r="D2" s="54"/>
      <c r="E2" s="55"/>
    </row>
    <row r="3" spans="1:5" ht="17.5" x14ac:dyDescent="0.45">
      <c r="A3" s="1" t="s">
        <v>38</v>
      </c>
      <c r="B3" s="2" t="s">
        <v>39</v>
      </c>
      <c r="C3" s="3" t="s">
        <v>40</v>
      </c>
      <c r="D3" s="53"/>
      <c r="E3" s="56"/>
    </row>
    <row r="4" spans="1:5" ht="17.5" x14ac:dyDescent="0.45">
      <c r="A4" s="1" t="s">
        <v>41</v>
      </c>
      <c r="B4" s="2" t="s">
        <v>220</v>
      </c>
      <c r="C4" s="3" t="s">
        <v>40</v>
      </c>
      <c r="D4" s="53"/>
      <c r="E4" s="56"/>
    </row>
    <row r="5" spans="1:5" ht="35" x14ac:dyDescent="0.45">
      <c r="A5" s="1" t="s">
        <v>43</v>
      </c>
      <c r="B5" s="2" t="s">
        <v>44</v>
      </c>
      <c r="C5" s="3" t="s">
        <v>40</v>
      </c>
      <c r="D5" s="53"/>
      <c r="E5" s="56"/>
    </row>
    <row r="6" spans="1:5" ht="17.5" x14ac:dyDescent="0.45">
      <c r="A6" s="1" t="s">
        <v>45</v>
      </c>
      <c r="B6" s="2" t="s">
        <v>46</v>
      </c>
      <c r="C6" s="3" t="s">
        <v>40</v>
      </c>
      <c r="D6" s="53"/>
      <c r="E6" s="56"/>
    </row>
    <row r="7" spans="1:5" ht="16.5" customHeight="1" x14ac:dyDescent="0.45">
      <c r="A7" s="39">
        <v>2</v>
      </c>
      <c r="B7" s="40" t="s">
        <v>47</v>
      </c>
      <c r="C7" s="41"/>
      <c r="D7" s="54"/>
      <c r="E7" s="55"/>
    </row>
    <row r="8" spans="1:5" ht="17.5" x14ac:dyDescent="0.45">
      <c r="A8" s="5" t="s">
        <v>48</v>
      </c>
      <c r="B8" s="6" t="s">
        <v>49</v>
      </c>
      <c r="C8" s="3" t="s">
        <v>40</v>
      </c>
      <c r="D8" s="53"/>
      <c r="E8" s="56"/>
    </row>
    <row r="9" spans="1:5" ht="52.5" x14ac:dyDescent="0.45">
      <c r="A9" s="5" t="s">
        <v>50</v>
      </c>
      <c r="B9" s="6" t="s">
        <v>221</v>
      </c>
      <c r="C9" s="3" t="s">
        <v>40</v>
      </c>
      <c r="D9" s="53"/>
      <c r="E9" s="56"/>
    </row>
    <row r="10" spans="1:5" ht="17.5" x14ac:dyDescent="0.45">
      <c r="A10" s="5" t="s">
        <v>52</v>
      </c>
      <c r="B10" s="6" t="s">
        <v>222</v>
      </c>
      <c r="C10" s="3" t="s">
        <v>40</v>
      </c>
      <c r="D10" s="53"/>
      <c r="E10" s="56"/>
    </row>
    <row r="11" spans="1:5" ht="35" x14ac:dyDescent="0.45">
      <c r="A11" s="5" t="s">
        <v>54</v>
      </c>
      <c r="B11" s="6" t="s">
        <v>55</v>
      </c>
      <c r="C11" s="3" t="s">
        <v>40</v>
      </c>
      <c r="D11" s="53"/>
      <c r="E11" s="56"/>
    </row>
    <row r="12" spans="1:5" ht="17.5" x14ac:dyDescent="0.45">
      <c r="A12" s="5" t="s">
        <v>56</v>
      </c>
      <c r="B12" s="2" t="s">
        <v>223</v>
      </c>
      <c r="C12" s="3" t="s">
        <v>40</v>
      </c>
      <c r="D12" s="53"/>
      <c r="E12" s="56"/>
    </row>
    <row r="13" spans="1:5" ht="17.5" x14ac:dyDescent="0.45">
      <c r="A13" s="5" t="s">
        <v>58</v>
      </c>
      <c r="B13" s="2" t="s">
        <v>59</v>
      </c>
      <c r="C13" s="3" t="s">
        <v>40</v>
      </c>
      <c r="D13" s="53"/>
      <c r="E13" s="56"/>
    </row>
    <row r="14" spans="1:5" ht="140" x14ac:dyDescent="0.45">
      <c r="A14" s="5" t="s">
        <v>60</v>
      </c>
      <c r="B14" s="2" t="s">
        <v>224</v>
      </c>
      <c r="C14" s="3" t="s">
        <v>40</v>
      </c>
      <c r="D14" s="53"/>
      <c r="E14" s="56"/>
    </row>
    <row r="15" spans="1:5" ht="35" x14ac:dyDescent="0.45">
      <c r="A15" s="5" t="s">
        <v>62</v>
      </c>
      <c r="B15" s="2" t="s">
        <v>225</v>
      </c>
      <c r="C15" s="3" t="s">
        <v>40</v>
      </c>
      <c r="D15" s="53"/>
      <c r="E15" s="56"/>
    </row>
    <row r="16" spans="1:5" ht="35" x14ac:dyDescent="0.45">
      <c r="A16" s="5" t="s">
        <v>64</v>
      </c>
      <c r="B16" s="2" t="s">
        <v>65</v>
      </c>
      <c r="C16" s="3" t="s">
        <v>40</v>
      </c>
      <c r="D16" s="53"/>
      <c r="E16" s="56"/>
    </row>
    <row r="17" spans="1:5" ht="54" x14ac:dyDescent="0.45">
      <c r="A17" s="5" t="s">
        <v>66</v>
      </c>
      <c r="B17" s="8" t="s">
        <v>226</v>
      </c>
      <c r="C17" s="3" t="s">
        <v>40</v>
      </c>
      <c r="D17" s="53"/>
      <c r="E17" s="56"/>
    </row>
    <row r="18" spans="1:5" ht="87.5" x14ac:dyDescent="0.45">
      <c r="A18" s="5" t="s">
        <v>68</v>
      </c>
      <c r="B18" s="2" t="s">
        <v>227</v>
      </c>
      <c r="C18" s="3" t="s">
        <v>40</v>
      </c>
      <c r="D18" s="53"/>
      <c r="E18" s="56"/>
    </row>
    <row r="19" spans="1:5" ht="35" x14ac:dyDescent="0.45">
      <c r="A19" s="5" t="s">
        <v>70</v>
      </c>
      <c r="B19" s="2" t="s">
        <v>228</v>
      </c>
      <c r="C19" s="3" t="s">
        <v>40</v>
      </c>
      <c r="D19" s="53"/>
      <c r="E19" s="56"/>
    </row>
    <row r="20" spans="1:5" ht="87.5" x14ac:dyDescent="0.45">
      <c r="A20" s="5" t="s">
        <v>72</v>
      </c>
      <c r="B20" s="2" t="s">
        <v>229</v>
      </c>
      <c r="C20" s="3" t="s">
        <v>40</v>
      </c>
      <c r="D20" s="53"/>
      <c r="E20" s="56"/>
    </row>
    <row r="21" spans="1:5" ht="17.5" x14ac:dyDescent="0.45">
      <c r="A21" s="5" t="s">
        <v>74</v>
      </c>
      <c r="B21" s="2" t="s">
        <v>75</v>
      </c>
      <c r="C21" s="3" t="s">
        <v>212</v>
      </c>
      <c r="D21" s="53"/>
      <c r="E21" s="56"/>
    </row>
    <row r="22" spans="1:5" ht="17.5" x14ac:dyDescent="0.45">
      <c r="A22" s="5" t="s">
        <v>77</v>
      </c>
      <c r="B22" s="2" t="s">
        <v>78</v>
      </c>
      <c r="C22" s="3" t="s">
        <v>212</v>
      </c>
      <c r="D22" s="53"/>
      <c r="E22" s="56"/>
    </row>
    <row r="23" spans="1:5" ht="17.5" x14ac:dyDescent="0.45">
      <c r="A23" s="5" t="s">
        <v>79</v>
      </c>
      <c r="B23" s="2" t="s">
        <v>80</v>
      </c>
      <c r="C23" s="3" t="s">
        <v>40</v>
      </c>
      <c r="D23" s="53"/>
      <c r="E23" s="56"/>
    </row>
    <row r="24" spans="1:5" ht="16.5" customHeight="1" x14ac:dyDescent="0.45">
      <c r="A24" s="39">
        <v>3</v>
      </c>
      <c r="B24" s="40" t="s">
        <v>81</v>
      </c>
      <c r="C24" s="41"/>
      <c r="D24" s="54"/>
      <c r="E24" s="55"/>
    </row>
    <row r="25" spans="1:5" ht="17.5" x14ac:dyDescent="0.45">
      <c r="A25" s="5" t="s">
        <v>82</v>
      </c>
      <c r="B25" s="15" t="s">
        <v>83</v>
      </c>
      <c r="C25" s="3" t="s">
        <v>84</v>
      </c>
      <c r="D25" s="53"/>
      <c r="E25" s="56"/>
    </row>
    <row r="26" spans="1:5" ht="17.5" x14ac:dyDescent="0.45">
      <c r="A26" s="5" t="s">
        <v>85</v>
      </c>
      <c r="B26" s="15" t="s">
        <v>86</v>
      </c>
      <c r="C26" s="3" t="s">
        <v>84</v>
      </c>
      <c r="D26" s="53"/>
      <c r="E26" s="56"/>
    </row>
    <row r="27" spans="1:5" ht="19" x14ac:dyDescent="0.45">
      <c r="A27" s="5" t="s">
        <v>87</v>
      </c>
      <c r="B27" s="15" t="s">
        <v>230</v>
      </c>
      <c r="C27" s="9" t="s">
        <v>89</v>
      </c>
      <c r="D27" s="53"/>
      <c r="E27" s="56"/>
    </row>
    <row r="28" spans="1:5" ht="17.5" x14ac:dyDescent="0.45">
      <c r="A28" s="5" t="s">
        <v>90</v>
      </c>
      <c r="B28" s="15" t="s">
        <v>231</v>
      </c>
      <c r="C28" s="3" t="s">
        <v>84</v>
      </c>
      <c r="D28" s="53"/>
      <c r="E28" s="56"/>
    </row>
    <row r="29" spans="1:5" ht="17.5" x14ac:dyDescent="0.45">
      <c r="A29" s="5" t="s">
        <v>92</v>
      </c>
      <c r="B29" s="15" t="s">
        <v>232</v>
      </c>
      <c r="C29" s="3" t="s">
        <v>84</v>
      </c>
      <c r="D29" s="53"/>
      <c r="E29" s="56"/>
    </row>
    <row r="30" spans="1:5" ht="35" x14ac:dyDescent="0.45">
      <c r="A30" s="5" t="s">
        <v>94</v>
      </c>
      <c r="B30" s="2" t="s">
        <v>95</v>
      </c>
      <c r="C30" s="3" t="s">
        <v>40</v>
      </c>
      <c r="D30" s="53"/>
      <c r="E30" s="56"/>
    </row>
    <row r="31" spans="1:5" ht="17.5" x14ac:dyDescent="0.45">
      <c r="A31" s="5" t="s">
        <v>96</v>
      </c>
      <c r="B31" s="16" t="s">
        <v>134</v>
      </c>
      <c r="C31" s="11" t="s">
        <v>84</v>
      </c>
      <c r="D31" s="53"/>
      <c r="E31" s="56"/>
    </row>
    <row r="32" spans="1:5" ht="17.5" x14ac:dyDescent="0.45">
      <c r="A32" s="5" t="s">
        <v>98</v>
      </c>
      <c r="B32" s="15" t="s">
        <v>99</v>
      </c>
      <c r="C32" s="3" t="s">
        <v>40</v>
      </c>
      <c r="D32" s="53"/>
      <c r="E32" s="56"/>
    </row>
    <row r="33" spans="1:5" ht="17.5" x14ac:dyDescent="0.45">
      <c r="A33" s="5" t="s">
        <v>100</v>
      </c>
      <c r="B33" s="2" t="s">
        <v>153</v>
      </c>
      <c r="C33" s="3" t="s">
        <v>84</v>
      </c>
      <c r="D33" s="53"/>
      <c r="E33" s="56"/>
    </row>
    <row r="34" spans="1:5" ht="16.5" customHeight="1" x14ac:dyDescent="0.45">
      <c r="A34" s="39">
        <v>4</v>
      </c>
      <c r="B34" s="40" t="s">
        <v>103</v>
      </c>
      <c r="C34" s="41"/>
      <c r="D34" s="54"/>
      <c r="E34" s="55"/>
    </row>
    <row r="35" spans="1:5" ht="17.5" x14ac:dyDescent="0.45">
      <c r="A35" s="5" t="s">
        <v>104</v>
      </c>
      <c r="B35" s="15" t="s">
        <v>83</v>
      </c>
      <c r="C35" s="3" t="s">
        <v>84</v>
      </c>
      <c r="D35" s="53"/>
      <c r="E35" s="56"/>
    </row>
    <row r="36" spans="1:5" ht="17.5" x14ac:dyDescent="0.45">
      <c r="A36" s="5" t="s">
        <v>105</v>
      </c>
      <c r="B36" s="15" t="s">
        <v>86</v>
      </c>
      <c r="C36" s="3" t="s">
        <v>84</v>
      </c>
      <c r="D36" s="53"/>
      <c r="E36" s="56"/>
    </row>
    <row r="37" spans="1:5" ht="19" x14ac:dyDescent="0.45">
      <c r="A37" s="5" t="s">
        <v>106</v>
      </c>
      <c r="B37" s="15" t="s">
        <v>230</v>
      </c>
      <c r="C37" s="9" t="s">
        <v>89</v>
      </c>
      <c r="D37" s="53"/>
      <c r="E37" s="56"/>
    </row>
    <row r="38" spans="1:5" ht="17.5" x14ac:dyDescent="0.45">
      <c r="A38" s="5" t="s">
        <v>107</v>
      </c>
      <c r="B38" s="15" t="s">
        <v>233</v>
      </c>
      <c r="C38" s="9" t="s">
        <v>84</v>
      </c>
      <c r="D38" s="53"/>
      <c r="E38" s="56"/>
    </row>
    <row r="39" spans="1:5" ht="35" x14ac:dyDescent="0.45">
      <c r="A39" s="5" t="s">
        <v>109</v>
      </c>
      <c r="B39" s="2" t="s">
        <v>110</v>
      </c>
      <c r="C39" s="9" t="s">
        <v>84</v>
      </c>
      <c r="D39" s="53"/>
      <c r="E39" s="56"/>
    </row>
    <row r="40" spans="1:5" ht="17.5" x14ac:dyDescent="0.45">
      <c r="A40" s="5" t="s">
        <v>111</v>
      </c>
      <c r="B40" s="2" t="s">
        <v>112</v>
      </c>
      <c r="C40" s="3" t="s">
        <v>84</v>
      </c>
      <c r="D40" s="53"/>
      <c r="E40" s="56"/>
    </row>
    <row r="41" spans="1:5" ht="17.5" x14ac:dyDescent="0.45">
      <c r="A41" s="5" t="s">
        <v>113</v>
      </c>
      <c r="B41" s="2" t="s">
        <v>114</v>
      </c>
      <c r="C41" s="3" t="s">
        <v>84</v>
      </c>
      <c r="D41" s="53"/>
      <c r="E41" s="56"/>
    </row>
    <row r="42" spans="1:5" ht="17.5" x14ac:dyDescent="0.45">
      <c r="A42" s="5" t="s">
        <v>115</v>
      </c>
      <c r="B42" s="2" t="s">
        <v>116</v>
      </c>
      <c r="C42" s="3" t="s">
        <v>84</v>
      </c>
      <c r="D42" s="53"/>
      <c r="E42" s="56"/>
    </row>
    <row r="43" spans="1:5" ht="17.5" x14ac:dyDescent="0.45">
      <c r="A43" s="5" t="s">
        <v>117</v>
      </c>
      <c r="B43" s="2" t="s">
        <v>118</v>
      </c>
      <c r="C43" s="3" t="s">
        <v>84</v>
      </c>
      <c r="D43" s="53"/>
      <c r="E43" s="56"/>
    </row>
    <row r="44" spans="1:5" ht="35" x14ac:dyDescent="0.45">
      <c r="A44" s="5" t="s">
        <v>119</v>
      </c>
      <c r="B44" s="2" t="s">
        <v>120</v>
      </c>
      <c r="C44" s="3" t="s">
        <v>40</v>
      </c>
      <c r="D44" s="53"/>
      <c r="E44" s="56"/>
    </row>
    <row r="45" spans="1:5" ht="35" x14ac:dyDescent="0.45">
      <c r="A45" s="5" t="s">
        <v>121</v>
      </c>
      <c r="B45" s="2" t="s">
        <v>234</v>
      </c>
      <c r="C45" s="3" t="s">
        <v>40</v>
      </c>
      <c r="D45" s="53"/>
      <c r="E45" s="56"/>
    </row>
    <row r="46" spans="1:5" ht="35" x14ac:dyDescent="0.45">
      <c r="A46" s="5" t="s">
        <v>123</v>
      </c>
      <c r="B46" s="2" t="s">
        <v>235</v>
      </c>
      <c r="C46" s="3" t="s">
        <v>40</v>
      </c>
      <c r="D46" s="53"/>
      <c r="E46" s="56"/>
    </row>
    <row r="47" spans="1:5" ht="35" x14ac:dyDescent="0.45">
      <c r="A47" s="5"/>
      <c r="B47" s="2" t="s">
        <v>236</v>
      </c>
      <c r="C47" s="3" t="s">
        <v>40</v>
      </c>
      <c r="D47" s="53"/>
      <c r="E47" s="56"/>
    </row>
    <row r="48" spans="1:5" ht="35" x14ac:dyDescent="0.45">
      <c r="A48" s="5" t="s">
        <v>125</v>
      </c>
      <c r="B48" s="2" t="s">
        <v>237</v>
      </c>
      <c r="C48" s="3"/>
      <c r="D48" s="53"/>
      <c r="E48" s="56"/>
    </row>
    <row r="49" spans="1:5" ht="17.5" x14ac:dyDescent="0.45">
      <c r="A49" s="5" t="s">
        <v>127</v>
      </c>
      <c r="B49" s="2" t="s">
        <v>128</v>
      </c>
      <c r="C49" s="3" t="s">
        <v>40</v>
      </c>
      <c r="D49" s="53"/>
      <c r="E49" s="56"/>
    </row>
    <row r="50" spans="1:5" ht="35" x14ac:dyDescent="0.45">
      <c r="A50" s="5" t="s">
        <v>129</v>
      </c>
      <c r="B50" s="2" t="s">
        <v>130</v>
      </c>
      <c r="C50" s="3" t="s">
        <v>40</v>
      </c>
      <c r="D50" s="53"/>
      <c r="E50" s="56"/>
    </row>
    <row r="51" spans="1:5" ht="17.5" x14ac:dyDescent="0.45">
      <c r="A51" s="5" t="s">
        <v>131</v>
      </c>
      <c r="B51" s="16" t="s">
        <v>132</v>
      </c>
      <c r="C51" s="11" t="s">
        <v>84</v>
      </c>
      <c r="D51" s="53"/>
      <c r="E51" s="56"/>
    </row>
    <row r="52" spans="1:5" ht="17.5" x14ac:dyDescent="0.45">
      <c r="A52" s="5" t="s">
        <v>133</v>
      </c>
      <c r="B52" s="16" t="s">
        <v>134</v>
      </c>
      <c r="C52" s="11" t="s">
        <v>84</v>
      </c>
      <c r="D52" s="53"/>
      <c r="E52" s="56"/>
    </row>
    <row r="53" spans="1:5" ht="17.5" x14ac:dyDescent="0.45">
      <c r="A53" s="5" t="s">
        <v>135</v>
      </c>
      <c r="B53" s="2" t="s">
        <v>136</v>
      </c>
      <c r="C53" s="3" t="s">
        <v>40</v>
      </c>
      <c r="D53" s="53"/>
      <c r="E53" s="56"/>
    </row>
    <row r="54" spans="1:5" ht="17.5" x14ac:dyDescent="0.45">
      <c r="A54" s="5" t="s">
        <v>137</v>
      </c>
      <c r="B54" s="2" t="s">
        <v>138</v>
      </c>
      <c r="C54" s="3" t="s">
        <v>40</v>
      </c>
      <c r="D54" s="53"/>
      <c r="E54" s="56"/>
    </row>
    <row r="55" spans="1:5" ht="35" x14ac:dyDescent="0.45">
      <c r="A55" s="5" t="s">
        <v>139</v>
      </c>
      <c r="B55" s="2" t="s">
        <v>140</v>
      </c>
      <c r="C55" s="3" t="s">
        <v>40</v>
      </c>
      <c r="D55" s="53"/>
      <c r="E55" s="56"/>
    </row>
    <row r="56" spans="1:5" ht="35" x14ac:dyDescent="0.45">
      <c r="A56" s="5" t="s">
        <v>141</v>
      </c>
      <c r="B56" s="2" t="s">
        <v>142</v>
      </c>
      <c r="C56" s="3" t="s">
        <v>40</v>
      </c>
      <c r="D56" s="53"/>
      <c r="E56" s="56"/>
    </row>
    <row r="57" spans="1:5" ht="35" x14ac:dyDescent="0.45">
      <c r="A57" s="5" t="s">
        <v>143</v>
      </c>
      <c r="B57" s="2" t="s">
        <v>144</v>
      </c>
      <c r="C57" s="3" t="s">
        <v>40</v>
      </c>
      <c r="D57" s="53"/>
      <c r="E57" s="56"/>
    </row>
    <row r="58" spans="1:5" ht="19" x14ac:dyDescent="0.45">
      <c r="A58" s="5" t="s">
        <v>145</v>
      </c>
      <c r="B58" s="2" t="s">
        <v>146</v>
      </c>
      <c r="C58" s="3" t="s">
        <v>89</v>
      </c>
      <c r="D58" s="53"/>
      <c r="E58" s="56"/>
    </row>
    <row r="59" spans="1:5" ht="17.5" x14ac:dyDescent="0.45">
      <c r="A59" s="5" t="s">
        <v>147</v>
      </c>
      <c r="B59" s="2" t="s">
        <v>99</v>
      </c>
      <c r="C59" s="3" t="s">
        <v>40</v>
      </c>
      <c r="D59" s="53"/>
      <c r="E59" s="56"/>
    </row>
    <row r="60" spans="1:5" ht="17.5" x14ac:dyDescent="0.45">
      <c r="A60" s="5" t="s">
        <v>148</v>
      </c>
      <c r="B60" s="2" t="s">
        <v>149</v>
      </c>
      <c r="C60" s="3" t="s">
        <v>40</v>
      </c>
      <c r="D60" s="53"/>
      <c r="E60" s="56"/>
    </row>
    <row r="61" spans="1:5" ht="35" x14ac:dyDescent="0.45">
      <c r="A61" s="5" t="s">
        <v>150</v>
      </c>
      <c r="B61" s="2" t="s">
        <v>151</v>
      </c>
      <c r="C61" s="3" t="s">
        <v>40</v>
      </c>
      <c r="D61" s="53"/>
      <c r="E61" s="56"/>
    </row>
    <row r="62" spans="1:5" ht="17.5" x14ac:dyDescent="0.45">
      <c r="A62" s="5" t="s">
        <v>152</v>
      </c>
      <c r="B62" s="2" t="s">
        <v>153</v>
      </c>
      <c r="C62" s="3" t="s">
        <v>84</v>
      </c>
      <c r="D62" s="53"/>
      <c r="E62" s="56"/>
    </row>
    <row r="63" spans="1:5" ht="16.5" customHeight="1" x14ac:dyDescent="0.45">
      <c r="A63" s="39">
        <v>5</v>
      </c>
      <c r="B63" s="40" t="s">
        <v>155</v>
      </c>
      <c r="C63" s="41" t="s">
        <v>40</v>
      </c>
      <c r="D63" s="54"/>
      <c r="E63" s="55"/>
    </row>
    <row r="64" spans="1:5" ht="70" x14ac:dyDescent="0.45">
      <c r="A64" s="1" t="s">
        <v>156</v>
      </c>
      <c r="B64" s="10" t="s">
        <v>238</v>
      </c>
      <c r="C64" s="3" t="s">
        <v>40</v>
      </c>
      <c r="D64" s="53"/>
      <c r="E64" s="56"/>
    </row>
    <row r="65" spans="1:5" ht="35" x14ac:dyDescent="0.45">
      <c r="A65" s="1" t="s">
        <v>158</v>
      </c>
      <c r="B65" s="2" t="s">
        <v>239</v>
      </c>
      <c r="C65" s="3" t="s">
        <v>40</v>
      </c>
      <c r="D65" s="53"/>
      <c r="E65" s="56"/>
    </row>
    <row r="66" spans="1:5" ht="157.5" x14ac:dyDescent="0.45">
      <c r="A66" s="1" t="s">
        <v>160</v>
      </c>
      <c r="B66" s="2" t="s">
        <v>161</v>
      </c>
      <c r="C66" s="3" t="s">
        <v>40</v>
      </c>
      <c r="D66" s="53"/>
      <c r="E66" s="56"/>
    </row>
    <row r="67" spans="1:5" ht="87.5" x14ac:dyDescent="0.45">
      <c r="A67" s="1" t="s">
        <v>162</v>
      </c>
      <c r="B67" s="2" t="s">
        <v>240</v>
      </c>
      <c r="C67" s="3" t="s">
        <v>40</v>
      </c>
      <c r="D67" s="53"/>
      <c r="E67" s="56"/>
    </row>
    <row r="68" spans="1:5" ht="87.5" x14ac:dyDescent="0.45">
      <c r="A68" s="1" t="s">
        <v>164</v>
      </c>
      <c r="B68" s="2" t="s">
        <v>241</v>
      </c>
      <c r="C68" s="3" t="s">
        <v>40</v>
      </c>
      <c r="D68" s="53"/>
      <c r="E68" s="56"/>
    </row>
    <row r="69" spans="1:5" ht="16.5" customHeight="1" x14ac:dyDescent="0.45">
      <c r="A69" s="39">
        <v>6</v>
      </c>
      <c r="B69" s="40" t="s">
        <v>166</v>
      </c>
      <c r="C69" s="41"/>
      <c r="D69" s="54"/>
      <c r="E69" s="55"/>
    </row>
    <row r="70" spans="1:5" ht="17.5" x14ac:dyDescent="0.45">
      <c r="A70" s="5" t="s">
        <v>167</v>
      </c>
      <c r="B70" s="2" t="s">
        <v>223</v>
      </c>
      <c r="C70" s="3" t="s">
        <v>40</v>
      </c>
      <c r="D70" s="53"/>
      <c r="E70" s="56"/>
    </row>
    <row r="71" spans="1:5" ht="17.5" x14ac:dyDescent="0.45">
      <c r="A71" s="5" t="s">
        <v>168</v>
      </c>
      <c r="B71" s="2" t="s">
        <v>169</v>
      </c>
      <c r="C71" s="3" t="s">
        <v>40</v>
      </c>
      <c r="D71" s="53"/>
      <c r="E71" s="56"/>
    </row>
    <row r="72" spans="1:5" ht="17.5" x14ac:dyDescent="0.45">
      <c r="A72" s="5" t="s">
        <v>170</v>
      </c>
      <c r="B72" s="12" t="s">
        <v>171</v>
      </c>
      <c r="C72" s="13"/>
      <c r="D72" s="53"/>
      <c r="E72" s="56"/>
    </row>
    <row r="73" spans="1:5" ht="71.5" x14ac:dyDescent="0.45">
      <c r="A73" s="5" t="s">
        <v>172</v>
      </c>
      <c r="B73" s="122" t="s">
        <v>242</v>
      </c>
      <c r="C73" s="3" t="s">
        <v>40</v>
      </c>
      <c r="D73" s="53"/>
      <c r="E73" s="56"/>
    </row>
    <row r="74" spans="1:5" ht="71.5" x14ac:dyDescent="0.45">
      <c r="A74" s="5" t="s">
        <v>174</v>
      </c>
      <c r="B74" s="122" t="s">
        <v>243</v>
      </c>
      <c r="C74" s="3" t="s">
        <v>40</v>
      </c>
      <c r="D74" s="53"/>
      <c r="E74" s="56"/>
    </row>
    <row r="75" spans="1:5" ht="52.5" x14ac:dyDescent="0.45">
      <c r="A75" s="5" t="s">
        <v>176</v>
      </c>
      <c r="B75" s="2" t="s">
        <v>175</v>
      </c>
      <c r="C75" s="3" t="s">
        <v>40</v>
      </c>
      <c r="D75" s="53"/>
      <c r="E75" s="56"/>
    </row>
    <row r="76" spans="1:5" ht="105" x14ac:dyDescent="0.45">
      <c r="A76" s="5" t="s">
        <v>178</v>
      </c>
      <c r="B76" s="2" t="s">
        <v>244</v>
      </c>
      <c r="C76" s="3" t="s">
        <v>40</v>
      </c>
      <c r="D76" s="53"/>
      <c r="E76" s="56"/>
    </row>
    <row r="77" spans="1:5" ht="87.5" x14ac:dyDescent="0.45">
      <c r="A77" s="5" t="s">
        <v>180</v>
      </c>
      <c r="B77" s="14" t="s">
        <v>245</v>
      </c>
      <c r="C77" s="3" t="s">
        <v>40</v>
      </c>
      <c r="D77" s="53"/>
      <c r="E77" s="56"/>
    </row>
    <row r="78" spans="1:5" ht="87.5" x14ac:dyDescent="0.45">
      <c r="A78" s="5" t="s">
        <v>183</v>
      </c>
      <c r="B78" s="14" t="s">
        <v>181</v>
      </c>
      <c r="C78" s="3" t="s">
        <v>182</v>
      </c>
      <c r="D78" s="53"/>
      <c r="E78" s="56"/>
    </row>
    <row r="79" spans="1:5" ht="52.5" x14ac:dyDescent="0.45">
      <c r="A79" s="5" t="s">
        <v>185</v>
      </c>
      <c r="B79" s="2" t="s">
        <v>184</v>
      </c>
      <c r="C79" s="3" t="s">
        <v>40</v>
      </c>
      <c r="D79" s="53"/>
      <c r="E79" s="56"/>
    </row>
    <row r="80" spans="1:5" ht="35" x14ac:dyDescent="0.45">
      <c r="A80" s="5" t="s">
        <v>187</v>
      </c>
      <c r="B80" s="2" t="s">
        <v>186</v>
      </c>
      <c r="C80" s="3" t="s">
        <v>40</v>
      </c>
      <c r="D80" s="53"/>
      <c r="E80" s="56"/>
    </row>
    <row r="81" spans="1:5" ht="35" x14ac:dyDescent="0.45">
      <c r="A81" s="5" t="s">
        <v>246</v>
      </c>
      <c r="B81" s="2" t="s">
        <v>188</v>
      </c>
      <c r="C81" s="3" t="s">
        <v>40</v>
      </c>
      <c r="D81" s="53"/>
      <c r="E81" s="56"/>
    </row>
    <row r="82" spans="1:5" ht="16.5" customHeight="1" x14ac:dyDescent="0.45">
      <c r="A82" s="39">
        <v>7</v>
      </c>
      <c r="B82" s="40" t="s">
        <v>189</v>
      </c>
      <c r="C82" s="41"/>
      <c r="D82" s="54"/>
      <c r="E82" s="55"/>
    </row>
    <row r="83" spans="1:5" ht="105" x14ac:dyDescent="0.45">
      <c r="A83" s="1" t="s">
        <v>190</v>
      </c>
      <c r="B83" s="10" t="s">
        <v>247</v>
      </c>
      <c r="C83" s="9" t="s">
        <v>40</v>
      </c>
      <c r="D83" s="53"/>
      <c r="E83" s="56"/>
    </row>
    <row r="84" spans="1:5" ht="105" x14ac:dyDescent="0.45">
      <c r="A84" s="1" t="s">
        <v>192</v>
      </c>
      <c r="B84" s="10" t="s">
        <v>248</v>
      </c>
      <c r="C84" s="9" t="s">
        <v>40</v>
      </c>
      <c r="D84" s="53"/>
      <c r="E84" s="56"/>
    </row>
    <row r="85" spans="1:5" ht="70" x14ac:dyDescent="0.45">
      <c r="A85" s="1" t="s">
        <v>195</v>
      </c>
      <c r="B85" s="2" t="s">
        <v>249</v>
      </c>
      <c r="C85" s="9" t="s">
        <v>40</v>
      </c>
      <c r="D85" s="53"/>
      <c r="E85" s="56"/>
    </row>
    <row r="86" spans="1:5" ht="35" x14ac:dyDescent="0.45">
      <c r="A86" s="1" t="s">
        <v>197</v>
      </c>
      <c r="B86" s="2" t="s">
        <v>250</v>
      </c>
      <c r="C86" s="9" t="s">
        <v>199</v>
      </c>
      <c r="D86" s="53"/>
      <c r="E86" s="56"/>
    </row>
    <row r="87" spans="1:5" ht="122.5" x14ac:dyDescent="0.45">
      <c r="A87" s="1" t="s">
        <v>200</v>
      </c>
      <c r="B87" s="10" t="s">
        <v>251</v>
      </c>
      <c r="C87" s="9" t="s">
        <v>40</v>
      </c>
      <c r="D87" s="53"/>
      <c r="E87" s="56"/>
    </row>
    <row r="88" spans="1:5" ht="52.5" x14ac:dyDescent="0.45">
      <c r="A88" s="1" t="s">
        <v>202</v>
      </c>
      <c r="B88" s="2" t="s">
        <v>252</v>
      </c>
      <c r="C88" s="9" t="s">
        <v>40</v>
      </c>
      <c r="D88" s="53"/>
      <c r="E88" s="56"/>
    </row>
    <row r="89" spans="1:5" ht="16.5" customHeight="1" x14ac:dyDescent="0.45">
      <c r="A89" s="39">
        <v>8</v>
      </c>
      <c r="B89" s="40" t="s">
        <v>204</v>
      </c>
      <c r="C89" s="41"/>
      <c r="D89" s="54"/>
      <c r="E89" s="55"/>
    </row>
    <row r="90" spans="1:5" ht="35" x14ac:dyDescent="0.45">
      <c r="A90" s="1" t="s">
        <v>205</v>
      </c>
      <c r="B90" s="2" t="s">
        <v>206</v>
      </c>
      <c r="C90" s="3" t="s">
        <v>40</v>
      </c>
      <c r="D90" s="53"/>
      <c r="E90" s="56"/>
    </row>
    <row r="91" spans="1:5" ht="52.5" x14ac:dyDescent="0.45">
      <c r="A91" s="1" t="s">
        <v>208</v>
      </c>
      <c r="B91" s="2" t="s">
        <v>207</v>
      </c>
      <c r="C91" s="3" t="s">
        <v>40</v>
      </c>
      <c r="D91" s="53"/>
      <c r="E91" s="56"/>
    </row>
    <row r="92" spans="1:5" ht="35" x14ac:dyDescent="0.45">
      <c r="A92" s="1" t="s">
        <v>210</v>
      </c>
      <c r="B92" s="2" t="s">
        <v>209</v>
      </c>
      <c r="C92" s="3" t="s">
        <v>40</v>
      </c>
      <c r="D92" s="53"/>
      <c r="E92" s="56"/>
    </row>
    <row r="93" spans="1:5" ht="70" x14ac:dyDescent="0.45">
      <c r="A93" s="1" t="s">
        <v>213</v>
      </c>
      <c r="B93" s="2" t="s">
        <v>211</v>
      </c>
      <c r="C93" s="3" t="s">
        <v>212</v>
      </c>
      <c r="D93" s="53"/>
      <c r="E93" s="56"/>
    </row>
    <row r="94" spans="1:5" ht="70" x14ac:dyDescent="0.45">
      <c r="A94" s="1" t="s">
        <v>253</v>
      </c>
      <c r="B94" s="10" t="s">
        <v>214</v>
      </c>
      <c r="C94" s="9" t="s">
        <v>212</v>
      </c>
      <c r="D94" s="53"/>
      <c r="E94" s="56"/>
    </row>
  </sheetData>
  <sheetProtection algorithmName="SHA-512" hashValue="TIJMUuBCmyBApKcwh/8UQiWtMHoFG1fmCQYbqQzfqPZhT+y+b2SczcoE8tEF4qHjxAnQtAEuECmVG7unUNb3sA==" saltValue="BWpnExlIMUM1+jtWR6+JVg==" spinCount="100000" sheet="1" objects="1" scenarios="1"/>
  <phoneticPr fontId="6" type="noConversion"/>
  <printOptions horizontalCentered="1"/>
  <pageMargins left="0.59055118110236227" right="0.19685039370078741" top="0.19685039370078741" bottom="0.19685039370078741" header="0.31496062992125984" footer="0.31496062992125984"/>
  <pageSetup paperSize="8" scale="90" orientation="portrait" horizontalDpi="4294967292" verticalDpi="4294967292" r:id="rId1"/>
  <headerFooter alignWithMargins="0">
    <oddFooter xml:space="preserve">&amp;C&amp;8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D192E-A17D-4939-A1B6-6365D707B618}">
  <dimension ref="A1:G98"/>
  <sheetViews>
    <sheetView showZeros="0" zoomScaleNormal="100" workbookViewId="0">
      <pane xSplit="2" ySplit="1" topLeftCell="C2" activePane="bottomRight" state="frozen"/>
      <selection pane="topRight" activeCell="B74" sqref="B74"/>
      <selection pane="bottomLeft" activeCell="B74" sqref="B74"/>
      <selection pane="bottomRight" activeCell="B5" sqref="B5"/>
    </sheetView>
  </sheetViews>
  <sheetFormatPr defaultColWidth="11" defaultRowHeight="17.5" x14ac:dyDescent="0.45"/>
  <cols>
    <col min="1" max="1" width="8" style="92" customWidth="1"/>
    <col min="2" max="2" width="58.33203125" style="92" customWidth="1"/>
    <col min="3" max="3" width="11" style="92"/>
    <col min="4" max="4" width="11.08203125" style="92" bestFit="1" customWidth="1"/>
    <col min="5" max="5" width="15.25" style="94" bestFit="1" customWidth="1"/>
    <col min="6" max="6" width="20.33203125" style="92" customWidth="1"/>
    <col min="7" max="7" width="24.5" style="92" customWidth="1"/>
    <col min="8" max="8" width="13.58203125" style="68" bestFit="1" customWidth="1"/>
    <col min="9" max="16384" width="11" style="68"/>
  </cols>
  <sheetData>
    <row r="1" spans="1:7" s="62" customFormat="1" ht="26.25" customHeight="1" thickTop="1" x14ac:dyDescent="0.45">
      <c r="A1" s="57" t="s">
        <v>32</v>
      </c>
      <c r="B1" s="58" t="s">
        <v>33</v>
      </c>
      <c r="C1" s="58" t="s">
        <v>34</v>
      </c>
      <c r="D1" s="59" t="s">
        <v>215</v>
      </c>
      <c r="E1" s="59" t="s">
        <v>216</v>
      </c>
      <c r="F1" s="60" t="s">
        <v>217</v>
      </c>
      <c r="G1" s="61" t="s">
        <v>218</v>
      </c>
    </row>
    <row r="2" spans="1:7" x14ac:dyDescent="0.45">
      <c r="A2" s="97">
        <f>'BPU_Lot-02_Centre 2'!A2</f>
        <v>1</v>
      </c>
      <c r="B2" s="98" t="str">
        <f>'BPU_Lot-02_Centre 2'!B2</f>
        <v>Mobilisation, installation de chantier, Forfaits généraux</v>
      </c>
      <c r="C2" s="99">
        <f>'BPU_Lot-02_Centre 2'!C2</f>
        <v>0</v>
      </c>
      <c r="D2" s="99"/>
      <c r="E2" s="99"/>
      <c r="F2" s="100"/>
      <c r="G2" s="148">
        <f>SUM(F3:F6)</f>
        <v>0</v>
      </c>
    </row>
    <row r="3" spans="1:7" x14ac:dyDescent="0.45">
      <c r="A3" s="69" t="str">
        <f>'BPU_Lot-02_Centre 2'!A3</f>
        <v>1.1</v>
      </c>
      <c r="B3" s="70" t="str">
        <f>'BPU_Lot-02_Centre 2'!B3</f>
        <v>Mobilisation, installation et repli du chantier</v>
      </c>
      <c r="C3" s="71" t="str">
        <f>'BPU_Lot-02_Centre 2'!C3</f>
        <v>u</v>
      </c>
      <c r="D3" s="72">
        <v>1</v>
      </c>
      <c r="E3" s="73">
        <f>'BPU_Lot-02_Centre 2'!D3</f>
        <v>0</v>
      </c>
      <c r="F3" s="74">
        <f t="shared" ref="F3:F33" si="0">E3*D3</f>
        <v>0</v>
      </c>
      <c r="G3" s="149"/>
    </row>
    <row r="4" spans="1:7" x14ac:dyDescent="0.45">
      <c r="A4" s="69" t="str">
        <f>'BPU_Lot-02_Centre 2'!A4</f>
        <v>1.2</v>
      </c>
      <c r="B4" s="70" t="str">
        <f>'BPU_Lot-02_Centre 2'!B4</f>
        <v xml:space="preserve">Implantation topographique du réseau </v>
      </c>
      <c r="C4" s="71" t="str">
        <f>'BPU_Lot-02_Centre 2'!C4</f>
        <v>u</v>
      </c>
      <c r="D4" s="72">
        <v>1</v>
      </c>
      <c r="E4" s="73">
        <f>'BPU_Lot-02_Centre 2'!D4</f>
        <v>0</v>
      </c>
      <c r="F4" s="101">
        <f t="shared" si="0"/>
        <v>0</v>
      </c>
      <c r="G4" s="149"/>
    </row>
    <row r="5" spans="1:7" ht="52.5" x14ac:dyDescent="0.45">
      <c r="A5" s="69" t="str">
        <f>'BPU_Lot-02_Centre 2'!A5</f>
        <v>1.3</v>
      </c>
      <c r="B5" s="70" t="str">
        <f>'BPU_Lot-02_Centre 2'!B5</f>
        <v>Etudes et plans d'exécution (Etudes géotechniques + Notes de calculs des descentes de charge et du support métallique + Divers plans d'exécution)</v>
      </c>
      <c r="C5" s="71" t="str">
        <f>'BPU_Lot-02_Centre 2'!C5</f>
        <v>u</v>
      </c>
      <c r="D5" s="72">
        <v>1</v>
      </c>
      <c r="E5" s="73">
        <f>'BPU_Lot-02_Centre 2'!D5</f>
        <v>0</v>
      </c>
      <c r="F5" s="101">
        <f t="shared" si="0"/>
        <v>0</v>
      </c>
      <c r="G5" s="149"/>
    </row>
    <row r="6" spans="1:7" x14ac:dyDescent="0.45">
      <c r="A6" s="69" t="str">
        <f>'BPU_Lot-02_Centre 2'!A6</f>
        <v>1.4</v>
      </c>
      <c r="B6" s="70" t="str">
        <f>'BPU_Lot-02_Centre 2'!B6</f>
        <v>Essai de fonctionnement général des réseaux</v>
      </c>
      <c r="C6" s="71" t="str">
        <f>'BPU_Lot-02_Centre 2'!C6</f>
        <v>u</v>
      </c>
      <c r="D6" s="72">
        <v>1</v>
      </c>
      <c r="E6" s="73">
        <f>'BPU_Lot-02_Centre 2'!D6</f>
        <v>0</v>
      </c>
      <c r="F6" s="101">
        <f t="shared" si="0"/>
        <v>0</v>
      </c>
      <c r="G6" s="149"/>
    </row>
    <row r="7" spans="1:7" x14ac:dyDescent="0.45">
      <c r="A7" s="63">
        <f>'BPU_Lot-02_Centre 2'!A7</f>
        <v>2</v>
      </c>
      <c r="B7" s="102" t="str">
        <f>'BPU_Lot-02_Centre 2'!B7</f>
        <v>Forage</v>
      </c>
      <c r="C7" s="65"/>
      <c r="D7" s="65"/>
      <c r="E7" s="66"/>
      <c r="F7" s="67"/>
      <c r="G7" s="142">
        <f>SUM(F8:F23)</f>
        <v>0</v>
      </c>
    </row>
    <row r="8" spans="1:7" x14ac:dyDescent="0.45">
      <c r="A8" s="75" t="str">
        <f>'BPU_Lot-02_Centre 2'!A8</f>
        <v>2.1</v>
      </c>
      <c r="B8" s="76" t="str">
        <f>'BPU_Lot-02_Centre 2'!B8</f>
        <v>Implantation géophysique de trois (03) points de foration</v>
      </c>
      <c r="C8" s="71" t="str">
        <f>'BPU_Lot-02_Centre 2'!C8</f>
        <v>u</v>
      </c>
      <c r="D8" s="72">
        <v>2</v>
      </c>
      <c r="E8" s="73">
        <f>'BPU_Lot-02_Centre 2'!D8</f>
        <v>0</v>
      </c>
      <c r="F8" s="103">
        <f t="shared" si="0"/>
        <v>0</v>
      </c>
      <c r="G8" s="143"/>
    </row>
    <row r="9" spans="1:7" ht="70" x14ac:dyDescent="0.45">
      <c r="A9" s="75" t="str">
        <f>'BPU_Lot-02_Centre 2'!A9</f>
        <v>2.2</v>
      </c>
      <c r="B9" s="76" t="str">
        <f>'BPU_Lot-02_Centre 2'!B9</f>
        <v>Réalisation de  forages positifs en milieu de socle jusqu’à 150 m de profondeur équipé en PVC-forage de 6 pouces crépinés au droit des arrivées d'eau et pleins aux droits des zones stériles</v>
      </c>
      <c r="C9" s="71" t="str">
        <f>'BPU_Lot-02_Centre 2'!C9</f>
        <v>u</v>
      </c>
      <c r="D9" s="72">
        <f>D8</f>
        <v>2</v>
      </c>
      <c r="E9" s="73">
        <f>'BPU_Lot-02_Centre 2'!D9</f>
        <v>0</v>
      </c>
      <c r="F9" s="103">
        <f t="shared" si="0"/>
        <v>0</v>
      </c>
      <c r="G9" s="143"/>
    </row>
    <row r="10" spans="1:7" ht="35" x14ac:dyDescent="0.45">
      <c r="A10" s="75" t="str">
        <f>'BPU_Lot-02_Centre 2'!A10</f>
        <v>2.3</v>
      </c>
      <c r="B10" s="76" t="str">
        <f>'BPU_Lot-02_Centre 2'!B10</f>
        <v>Rémunération de forages déclarés négatifs pour insuffisance de débit</v>
      </c>
      <c r="C10" s="71" t="str">
        <f>'BPU_Lot-02_Centre 2'!C10</f>
        <v>u</v>
      </c>
      <c r="D10" s="72" t="s">
        <v>76</v>
      </c>
      <c r="E10" s="73">
        <f>'BPU_Lot-02_Centre 2'!D10</f>
        <v>0</v>
      </c>
      <c r="F10" s="103"/>
      <c r="G10" s="143"/>
    </row>
    <row r="11" spans="1:7" ht="35" x14ac:dyDescent="0.45">
      <c r="A11" s="75" t="str">
        <f>'BPU_Lot-02_Centre 2'!A11</f>
        <v>2.4</v>
      </c>
      <c r="B11" s="76" t="str">
        <f>'BPU_Lot-02_Centre 2'!B11</f>
        <v>Analyses physico-chimiques, bactériologiques et des métaux lourds de l’eau des forages</v>
      </c>
      <c r="C11" s="71" t="str">
        <f>'BPU_Lot-02_Centre 2'!C11</f>
        <v>u</v>
      </c>
      <c r="D11" s="72">
        <f>D9</f>
        <v>2</v>
      </c>
      <c r="E11" s="73">
        <f>'BPU_Lot-02_Centre 2'!D11</f>
        <v>0</v>
      </c>
      <c r="F11" s="103">
        <f t="shared" si="0"/>
        <v>0</v>
      </c>
      <c r="G11" s="143"/>
    </row>
    <row r="12" spans="1:7" ht="35" x14ac:dyDescent="0.45">
      <c r="A12" s="75" t="str">
        <f>'BPU_Lot-02_Centre 2'!A12</f>
        <v>2.5</v>
      </c>
      <c r="B12" s="70" t="str">
        <f>'BPU_Lot-02_Centre 2'!B12</f>
        <v>Réalisation d'une piste d'ccès de 6m de large depuis la voie principale</v>
      </c>
      <c r="C12" s="71" t="str">
        <f>'BPU_Lot-02_Centre 2'!C12</f>
        <v>u</v>
      </c>
      <c r="D12" s="72">
        <f>D9</f>
        <v>2</v>
      </c>
      <c r="E12" s="73">
        <f>'BPU_Lot-02_Centre 2'!D12</f>
        <v>0</v>
      </c>
      <c r="F12" s="103">
        <f t="shared" si="0"/>
        <v>0</v>
      </c>
      <c r="G12" s="143"/>
    </row>
    <row r="13" spans="1:7" ht="35" x14ac:dyDescent="0.45">
      <c r="A13" s="75" t="str">
        <f>'BPU_Lot-02_Centre 2'!A13</f>
        <v>2.6</v>
      </c>
      <c r="B13" s="70" t="str">
        <f>'BPU_Lot-02_Centre 2'!B13</f>
        <v>Défrichement, abattage et dessouchage d'arbre, nivellement de la concession</v>
      </c>
      <c r="C13" s="71" t="str">
        <f>'BPU_Lot-02_Centre 2'!C13</f>
        <v>u</v>
      </c>
      <c r="D13" s="72">
        <f>D9</f>
        <v>2</v>
      </c>
      <c r="E13" s="73">
        <f>'BPU_Lot-02_Centre 2'!D13</f>
        <v>0</v>
      </c>
      <c r="F13" s="103">
        <f t="shared" si="0"/>
        <v>0</v>
      </c>
      <c r="G13" s="143"/>
    </row>
    <row r="14" spans="1:7" ht="192.5" x14ac:dyDescent="0.45">
      <c r="A14" s="75" t="str">
        <f>'BPU_Lot-02_Centre 2'!A14</f>
        <v>2.7</v>
      </c>
      <c r="B14" s="70" t="str">
        <f>'BPU_Lot-02_Centre 2'!B14</f>
        <v>Construction d'une clôture  en parpaing pour le forage de dimensions (Lxlxh) 10mx10mx2m au minimum avec une longrine et des poteaux espacés de 3m. Un couronnement (chaperon de mur) en béton-armé de largeur 10 cm sur tout le périmètre avec un portail à 2 battants 3mx1,4m à ouverture vers l'intérieur de la clôture y compris crépissage tyrolienne à l'extérieur et peinture à l'intérieur. Une niche avec porte grille métallique pour les équipements électriques, électromécaniques (inverseur, coffret de commande, coffret de démarrage). Epandage du gravier concassé sur toute la surface intérieure de la clôture.</v>
      </c>
      <c r="C14" s="71" t="str">
        <f>'BPU_Lot-02_Centre 2'!C14</f>
        <v>u</v>
      </c>
      <c r="D14" s="72">
        <f>D9</f>
        <v>2</v>
      </c>
      <c r="E14" s="73">
        <f>'BPU_Lot-02_Centre 2'!D14</f>
        <v>0</v>
      </c>
      <c r="F14" s="103">
        <f t="shared" si="0"/>
        <v>0</v>
      </c>
      <c r="G14" s="143"/>
    </row>
    <row r="15" spans="1:7" ht="52.5" x14ac:dyDescent="0.45">
      <c r="A15" s="75" t="str">
        <f>'BPU_Lot-02_Centre 2'!A15</f>
        <v>2.8</v>
      </c>
      <c r="B15" s="70" t="str">
        <f>'BPU_Lot-02_Centre 2'!B15</f>
        <v>Construction de la nouvelle margelle incluant toute la longueur du manifold et pose de la tête de forage en inox DN 200</v>
      </c>
      <c r="C15" s="71" t="str">
        <f>'BPU_Lot-02_Centre 2'!C15</f>
        <v>u</v>
      </c>
      <c r="D15" s="72">
        <f>D9</f>
        <v>2</v>
      </c>
      <c r="E15" s="73">
        <f>'BPU_Lot-02_Centre 2'!D15</f>
        <v>0</v>
      </c>
      <c r="F15" s="103">
        <f t="shared" si="0"/>
        <v>0</v>
      </c>
      <c r="G15" s="143"/>
    </row>
    <row r="16" spans="1:7" ht="35" x14ac:dyDescent="0.45">
      <c r="A16" s="75" t="str">
        <f>'BPU_Lot-02_Centre 2'!A16</f>
        <v>2.9</v>
      </c>
      <c r="B16" s="70" t="str">
        <f>'BPU_Lot-02_Centre 2'!B16</f>
        <v>Fourniture et pose d'une colonne d'exhaure en matériaux flexible de type foraduc ou boreline</v>
      </c>
      <c r="C16" s="71" t="str">
        <f>'BPU_Lot-02_Centre 2'!C16</f>
        <v>u</v>
      </c>
      <c r="D16" s="72">
        <f>D9</f>
        <v>2</v>
      </c>
      <c r="E16" s="73">
        <f>'BPU_Lot-02_Centre 2'!D16</f>
        <v>0</v>
      </c>
      <c r="F16" s="103">
        <f t="shared" si="0"/>
        <v>0</v>
      </c>
      <c r="G16" s="143"/>
    </row>
    <row r="17" spans="1:7" ht="52.5" x14ac:dyDescent="0.45">
      <c r="A17" s="75" t="str">
        <f>'BPU_Lot-02_Centre 2'!A17</f>
        <v>2.10</v>
      </c>
      <c r="B17" s="79" t="str">
        <f>'BPU_Lot-02_Centre 2'!B17</f>
        <v>Fourniture et pose d'une pompe immergée hybride AC/DC de 10 m3/h de 130 à 140m de HMT, colonne d'exhaure, boite de jonction, câbles d'alimentation électriques et accessoires</v>
      </c>
      <c r="C17" s="71" t="str">
        <f>'BPU_Lot-02_Centre 2'!C17</f>
        <v>u</v>
      </c>
      <c r="D17" s="72">
        <v>2</v>
      </c>
      <c r="E17" s="73">
        <f>'BPU_Lot-02_Centre 2'!D17</f>
        <v>0</v>
      </c>
      <c r="F17" s="103">
        <f t="shared" si="0"/>
        <v>0</v>
      </c>
      <c r="G17" s="143"/>
    </row>
    <row r="18" spans="1:7" ht="122.5" x14ac:dyDescent="0.45">
      <c r="A18" s="75" t="str">
        <f>'BPU_Lot-02_Centre 2'!A18</f>
        <v>2.11</v>
      </c>
      <c r="B18" s="70" t="str">
        <f>'BPU_Lot-02_Centre 2'!B18</f>
        <v xml:space="preserve">Manifold complet en fonte ou en inox comprenant une ventouse, un clapet anti-retour, un filtre à tamis, un pressostat télémécanique, un manomètre à bain d'huile, une vannette de prise en laiton, un compteur volumétrique (DN 25-40), fileté, avec cadran sec et humide et une vanne de régulation à opercule. L'ensemble des pièces intermédiaires doit être en fonte ductile ou en inox, </v>
      </c>
      <c r="C18" s="71" t="str">
        <f>'BPU_Lot-02_Centre 2'!C18</f>
        <v>u</v>
      </c>
      <c r="D18" s="72">
        <v>2</v>
      </c>
      <c r="E18" s="73">
        <f>'BPU_Lot-02_Centre 2'!D18</f>
        <v>0</v>
      </c>
      <c r="F18" s="103">
        <f t="shared" si="0"/>
        <v>0</v>
      </c>
      <c r="G18" s="143"/>
    </row>
    <row r="19" spans="1:7" ht="35" x14ac:dyDescent="0.45">
      <c r="A19" s="75" t="str">
        <f>'BPU_Lot-02_Centre 2'!A19</f>
        <v>2.12</v>
      </c>
      <c r="B19" s="70" t="str">
        <f>'BPU_Lot-02_Centre 2'!B19</f>
        <v>Fournitur et pose d'un anti-belier de 100 litres avec une pression comprise entre 10 et 15 bars</v>
      </c>
      <c r="C19" s="71" t="str">
        <f>'BPU_Lot-02_Centre 2'!C19</f>
        <v>u</v>
      </c>
      <c r="D19" s="72">
        <v>2</v>
      </c>
      <c r="E19" s="73">
        <f>'BPU_Lot-02_Centre 2'!D19</f>
        <v>0</v>
      </c>
      <c r="F19" s="103">
        <f t="shared" si="0"/>
        <v>0</v>
      </c>
      <c r="G19" s="143"/>
    </row>
    <row r="20" spans="1:7" ht="105" x14ac:dyDescent="0.45">
      <c r="A20" s="75" t="str">
        <f>'BPU_Lot-02_Centre 2'!A20</f>
        <v>2.13</v>
      </c>
      <c r="B20" s="70" t="str">
        <f>'BPU_Lot-02_Centre 2'!B20</f>
        <v>Fourniture et pose d'un coffret de commande de type Hybride DC/AC ou similaire et d'un coffret de démarrage avec système de régulation automatique y/c électrodes et câbles unifilaires de protection ainsi que les câbles d’alimentation sous-fourreau ou gaine du coffret à la tête de forage, d'une protection contre la foudre et d'une prise de terre complet.</v>
      </c>
      <c r="C20" s="71" t="str">
        <f>'BPU_Lot-02_Centre 2'!C20</f>
        <v>u</v>
      </c>
      <c r="D20" s="72">
        <v>2</v>
      </c>
      <c r="E20" s="73">
        <f>'BPU_Lot-02_Centre 2'!D20</f>
        <v>0</v>
      </c>
      <c r="F20" s="103">
        <f t="shared" si="0"/>
        <v>0</v>
      </c>
      <c r="G20" s="143"/>
    </row>
    <row r="21" spans="1:7" x14ac:dyDescent="0.45">
      <c r="A21" s="75" t="str">
        <f>'BPU_Lot-02_Centre 2'!A21</f>
        <v>2.14</v>
      </c>
      <c r="B21" s="70" t="str">
        <f>'BPU_Lot-02_Centre 2'!B21</f>
        <v>Construction d'une ligne de moyenne tension de 0 à 1000m</v>
      </c>
      <c r="C21" s="71" t="str">
        <f>'BPU_Lot-02_Centre 2'!C21</f>
        <v>Fft</v>
      </c>
      <c r="D21" s="72">
        <f>D9</f>
        <v>2</v>
      </c>
      <c r="E21" s="73">
        <f>'BPU_Lot-02_Centre 2'!D21</f>
        <v>0</v>
      </c>
      <c r="F21" s="72">
        <f t="shared" si="0"/>
        <v>0</v>
      </c>
      <c r="G21" s="143"/>
    </row>
    <row r="22" spans="1:7" x14ac:dyDescent="0.45">
      <c r="A22" s="75" t="str">
        <f>'BPU_Lot-02_Centre 2'!A22</f>
        <v>2.15</v>
      </c>
      <c r="B22" s="70" t="str">
        <f>'BPU_Lot-02_Centre 2'!B22</f>
        <v>Branchement et abonnement pour une compteur CIE</v>
      </c>
      <c r="C22" s="71" t="str">
        <f>'BPU_Lot-02_Centre 2'!C22</f>
        <v>Fft</v>
      </c>
      <c r="D22" s="72">
        <f>D21</f>
        <v>2</v>
      </c>
      <c r="E22" s="73">
        <f>'BPU_Lot-02_Centre 2'!D22</f>
        <v>0</v>
      </c>
      <c r="F22" s="72">
        <f t="shared" si="0"/>
        <v>0</v>
      </c>
      <c r="G22" s="143"/>
    </row>
    <row r="23" spans="1:7" x14ac:dyDescent="0.45">
      <c r="A23" s="75" t="str">
        <f>'BPU_Lot-02_Centre 2'!A23</f>
        <v>2.16</v>
      </c>
      <c r="B23" s="70" t="str">
        <f>'BPU_Lot-02_Centre 2'!B23</f>
        <v>Fourniture d'une sonde lumineuse et sonore</v>
      </c>
      <c r="C23" s="71" t="str">
        <f>'BPU_Lot-02_Centre 2'!C23</f>
        <v>u</v>
      </c>
      <c r="D23" s="72">
        <v>1</v>
      </c>
      <c r="E23" s="73">
        <f>'BPU_Lot-02_Centre 2'!D23</f>
        <v>0</v>
      </c>
      <c r="F23" s="103">
        <f t="shared" si="0"/>
        <v>0</v>
      </c>
      <c r="G23" s="144"/>
    </row>
    <row r="24" spans="1:7" x14ac:dyDescent="0.45">
      <c r="A24" s="63">
        <f>'BPU_Lot-02_Centre 2'!A24</f>
        <v>3</v>
      </c>
      <c r="B24" s="102" t="str">
        <f>'BPU_Lot-02_Centre 2'!B24</f>
        <v>Conduite de refoulement PN 16</v>
      </c>
      <c r="C24" s="65"/>
      <c r="D24" s="65"/>
      <c r="E24" s="66"/>
      <c r="F24" s="67"/>
      <c r="G24" s="145">
        <f>SUM(F25:F33)</f>
        <v>0</v>
      </c>
    </row>
    <row r="25" spans="1:7" x14ac:dyDescent="0.45">
      <c r="A25" s="75" t="str">
        <f>'BPU_Lot-02_Centre 2'!A25</f>
        <v>3.1</v>
      </c>
      <c r="B25" s="104" t="str">
        <f>'BPU_Lot-02_Centre 2'!B25</f>
        <v>Fouille en terrain tendre</v>
      </c>
      <c r="C25" s="71" t="str">
        <f>'BPU_Lot-02_Centre 2'!C25</f>
        <v>ml</v>
      </c>
      <c r="D25" s="72">
        <f>D28+D29</f>
        <v>1635</v>
      </c>
      <c r="E25" s="73">
        <f>'BPU_Lot-02_Centre 2'!D25</f>
        <v>0</v>
      </c>
      <c r="F25" s="103">
        <f t="shared" si="0"/>
        <v>0</v>
      </c>
      <c r="G25" s="146"/>
    </row>
    <row r="26" spans="1:7" x14ac:dyDescent="0.45">
      <c r="A26" s="75" t="str">
        <f>'BPU_Lot-02_Centre 2'!A26</f>
        <v>3.2</v>
      </c>
      <c r="B26" s="104" t="str">
        <f>'BPU_Lot-02_Centre 2'!B26</f>
        <v>Grillage avertisseur</v>
      </c>
      <c r="C26" s="71" t="str">
        <f>'BPU_Lot-02_Centre 2'!C26</f>
        <v>ml</v>
      </c>
      <c r="D26" s="72">
        <f>D25</f>
        <v>1635</v>
      </c>
      <c r="E26" s="73">
        <f>'BPU_Lot-02_Centre 2'!D26</f>
        <v>0</v>
      </c>
      <c r="F26" s="103">
        <f t="shared" si="0"/>
        <v>0</v>
      </c>
      <c r="G26" s="146"/>
    </row>
    <row r="27" spans="1:7" x14ac:dyDescent="0.45">
      <c r="A27" s="75" t="str">
        <f>'BPU_Lot-02_Centre 2'!A27</f>
        <v>3.3</v>
      </c>
      <c r="B27" s="104" t="str">
        <f>'BPU_Lot-02_Centre 2'!B27</f>
        <v>Plus-Value carapace latéritique</v>
      </c>
      <c r="C27" s="80" t="str">
        <f>'BPU_Lot-02_Centre 2'!C27</f>
        <v>m3</v>
      </c>
      <c r="D27" s="72">
        <f>D25*10%</f>
        <v>163.5</v>
      </c>
      <c r="E27" s="73">
        <f>'BPU_Lot-02_Centre 2'!D27</f>
        <v>0</v>
      </c>
      <c r="F27" s="103">
        <f t="shared" si="0"/>
        <v>0</v>
      </c>
      <c r="G27" s="146"/>
    </row>
    <row r="28" spans="1:7" x14ac:dyDescent="0.45">
      <c r="A28" s="75" t="str">
        <f>'BPU_Lot-02_Centre 2'!A28</f>
        <v>3.4</v>
      </c>
      <c r="B28" s="104" t="str">
        <f>'BPU_Lot-02_Centre 2'!B28</f>
        <v>PEHD diam. 53/63 y/c té, bouchons et coudes en PEHD</v>
      </c>
      <c r="C28" s="71" t="str">
        <f>'BPU_Lot-02_Centre 2'!C28</f>
        <v>ml</v>
      </c>
      <c r="D28" s="72"/>
      <c r="E28" s="73">
        <f>'BPU_Lot-02_Centre 2'!D28</f>
        <v>0</v>
      </c>
      <c r="F28" s="103">
        <f t="shared" si="0"/>
        <v>0</v>
      </c>
      <c r="G28" s="146"/>
    </row>
    <row r="29" spans="1:7" x14ac:dyDescent="0.45">
      <c r="A29" s="75" t="str">
        <f>'BPU_Lot-02_Centre 2'!A29</f>
        <v>3.5</v>
      </c>
      <c r="B29" s="104" t="str">
        <f>'BPU_Lot-02_Centre 2'!B29</f>
        <v>PEHD diam. 76,8/90 y/c té, bouchons et coudes en PEHD</v>
      </c>
      <c r="C29" s="71" t="str">
        <f>'BPU_Lot-02_Centre 2'!C29</f>
        <v>ml</v>
      </c>
      <c r="D29" s="72">
        <v>1635</v>
      </c>
      <c r="E29" s="73">
        <f>'BPU_Lot-02_Centre 2'!D29</f>
        <v>0</v>
      </c>
      <c r="F29" s="103">
        <f t="shared" si="0"/>
        <v>0</v>
      </c>
      <c r="G29" s="146"/>
    </row>
    <row r="30" spans="1:7" ht="35" x14ac:dyDescent="0.45">
      <c r="A30" s="75" t="str">
        <f>'BPU_Lot-02_Centre 2'!A30</f>
        <v>3.6</v>
      </c>
      <c r="B30" s="70" t="str">
        <f>'BPU_Lot-02_Centre 2'!B30</f>
        <v>Fourniture et pose d'une vidange sous BAC sur le refoulement y/c toutes sujétions</v>
      </c>
      <c r="C30" s="71" t="str">
        <f>'BPU_Lot-02_Centre 2'!C30</f>
        <v>u</v>
      </c>
      <c r="D30" s="72">
        <f>D9</f>
        <v>2</v>
      </c>
      <c r="E30" s="73">
        <f>'BPU_Lot-02_Centre 2'!D30</f>
        <v>0</v>
      </c>
      <c r="F30" s="103">
        <f t="shared" si="0"/>
        <v>0</v>
      </c>
      <c r="G30" s="146"/>
    </row>
    <row r="31" spans="1:7" x14ac:dyDescent="0.45">
      <c r="A31" s="75" t="str">
        <f>'BPU_Lot-02_Centre 2'!A31</f>
        <v>3.7</v>
      </c>
      <c r="B31" s="105" t="str">
        <f>'BPU_Lot-02_Centre 2'!B31</f>
        <v>Fourniture et pose de fourreau 160</v>
      </c>
      <c r="C31" s="82" t="str">
        <f>'BPU_Lot-02_Centre 2'!C31</f>
        <v>ml</v>
      </c>
      <c r="D31" s="72">
        <v>100</v>
      </c>
      <c r="E31" s="73">
        <f>'BPU_Lot-02_Centre 2'!D31</f>
        <v>0</v>
      </c>
      <c r="F31" s="106">
        <f t="shared" si="0"/>
        <v>0</v>
      </c>
      <c r="G31" s="146"/>
    </row>
    <row r="32" spans="1:7" x14ac:dyDescent="0.45">
      <c r="A32" s="75" t="str">
        <f>'BPU_Lot-02_Centre 2'!A32</f>
        <v>3.8</v>
      </c>
      <c r="B32" s="104" t="str">
        <f>'BPU_Lot-02_Centre 2'!B32</f>
        <v>Balise de repérage</v>
      </c>
      <c r="C32" s="71" t="str">
        <f>'BPU_Lot-02_Centre 2'!C32</f>
        <v>u</v>
      </c>
      <c r="D32" s="72">
        <f>D29/75</f>
        <v>21.8</v>
      </c>
      <c r="E32" s="73">
        <f>'BPU_Lot-02_Centre 2'!D32</f>
        <v>0</v>
      </c>
      <c r="F32" s="103">
        <f t="shared" si="0"/>
        <v>0</v>
      </c>
      <c r="G32" s="146"/>
    </row>
    <row r="33" spans="1:7" x14ac:dyDescent="0.45">
      <c r="A33" s="75" t="str">
        <f>'BPU_Lot-02_Centre 2'!A33</f>
        <v>3.9</v>
      </c>
      <c r="B33" s="70" t="str">
        <f>'BPU_Lot-02_Centre 2'!B33</f>
        <v>Essai de pression sur le réseau de distribution</v>
      </c>
      <c r="C33" s="71" t="str">
        <f>'BPU_Lot-02_Centre 2'!C33</f>
        <v>ml</v>
      </c>
      <c r="D33" s="72">
        <f>D25/10</f>
        <v>163.5</v>
      </c>
      <c r="E33" s="73">
        <f>'BPU_Lot-02_Centre 2'!D33</f>
        <v>0</v>
      </c>
      <c r="F33" s="103">
        <f t="shared" si="0"/>
        <v>0</v>
      </c>
      <c r="G33" s="147"/>
    </row>
    <row r="34" spans="1:7" x14ac:dyDescent="0.45">
      <c r="A34" s="63">
        <f>'BPU_Lot-02_Centre 2'!A34</f>
        <v>4</v>
      </c>
      <c r="B34" s="102" t="str">
        <f>'BPU_Lot-02_Centre 2'!B34</f>
        <v>Réseau de distribution PN 10</v>
      </c>
      <c r="C34" s="65"/>
      <c r="D34" s="65"/>
      <c r="E34" s="66"/>
      <c r="F34" s="67"/>
      <c r="G34" s="145">
        <f>SUM(F35:F62)</f>
        <v>0</v>
      </c>
    </row>
    <row r="35" spans="1:7" x14ac:dyDescent="0.45">
      <c r="A35" s="75" t="str">
        <f>'BPU_Lot-02_Centre 2'!A35</f>
        <v>4.1</v>
      </c>
      <c r="B35" s="104" t="str">
        <f>'BPU_Lot-02_Centre 2'!B35</f>
        <v>Fouille en terrain tendre</v>
      </c>
      <c r="C35" s="71" t="str">
        <f>'BPU_Lot-02_Centre 2'!C35</f>
        <v>ml</v>
      </c>
      <c r="D35" s="72">
        <f>D39+D40+D41+D42+D43</f>
        <v>7698</v>
      </c>
      <c r="E35" s="73">
        <f>'BPU_Lot-02_Centre 2'!D35</f>
        <v>0</v>
      </c>
      <c r="F35" s="103">
        <f t="shared" ref="F35:F66" si="1">E35*D35</f>
        <v>0</v>
      </c>
      <c r="G35" s="146"/>
    </row>
    <row r="36" spans="1:7" x14ac:dyDescent="0.45">
      <c r="A36" s="75" t="str">
        <f>'BPU_Lot-02_Centre 2'!A36</f>
        <v>4.2</v>
      </c>
      <c r="B36" s="104" t="str">
        <f>'BPU_Lot-02_Centre 2'!B36</f>
        <v>Grillage avertisseur</v>
      </c>
      <c r="C36" s="71" t="str">
        <f>'BPU_Lot-02_Centre 2'!C36</f>
        <v>ml</v>
      </c>
      <c r="D36" s="72">
        <f>D35</f>
        <v>7698</v>
      </c>
      <c r="E36" s="73">
        <f>'BPU_Lot-02_Centre 2'!D36</f>
        <v>0</v>
      </c>
      <c r="F36" s="103">
        <f t="shared" si="1"/>
        <v>0</v>
      </c>
      <c r="G36" s="146"/>
    </row>
    <row r="37" spans="1:7" x14ac:dyDescent="0.45">
      <c r="A37" s="75" t="str">
        <f>'BPU_Lot-02_Centre 2'!A37</f>
        <v>4.3</v>
      </c>
      <c r="B37" s="104" t="str">
        <f>'BPU_Lot-02_Centre 2'!B37</f>
        <v>Plus-Value carapace latéritique</v>
      </c>
      <c r="C37" s="80" t="str">
        <f>'BPU_Lot-02_Centre 2'!C37</f>
        <v>m3</v>
      </c>
      <c r="D37" s="72">
        <f>D35*30%</f>
        <v>2309.4</v>
      </c>
      <c r="E37" s="73">
        <f>'BPU_Lot-02_Centre 2'!D37</f>
        <v>0</v>
      </c>
      <c r="F37" s="103">
        <f t="shared" si="1"/>
        <v>0</v>
      </c>
      <c r="G37" s="146"/>
    </row>
    <row r="38" spans="1:7" x14ac:dyDescent="0.45">
      <c r="A38" s="75" t="str">
        <f>'BPU_Lot-02_Centre 2'!A38</f>
        <v>4.4</v>
      </c>
      <c r="B38" s="104" t="str">
        <f>'BPU_Lot-02_Centre 2'!B38</f>
        <v>PPR diam. 21/25 y/c té et coudes en PPR</v>
      </c>
      <c r="C38" s="80" t="str">
        <f>'BPU_Lot-02_Centre 2'!C38</f>
        <v>ml</v>
      </c>
      <c r="D38" s="72">
        <v>100</v>
      </c>
      <c r="E38" s="73">
        <f>'BPU_Lot-02_Centre 2'!D38</f>
        <v>0</v>
      </c>
      <c r="F38" s="103">
        <f t="shared" si="1"/>
        <v>0</v>
      </c>
      <c r="G38" s="146"/>
    </row>
    <row r="39" spans="1:7" ht="52.5" x14ac:dyDescent="0.45">
      <c r="A39" s="75" t="str">
        <f>'BPU_Lot-02_Centre 2'!A39</f>
        <v>4.5</v>
      </c>
      <c r="B39" s="70" t="str">
        <f>'BPU_Lot-02_Centre 2'!B39</f>
        <v>PEHD diam. 33,6/40 y/c té, bouchons et coudes en PEHD pour la connexion du points d'eau de l'école primaire et le raccordement des BF</v>
      </c>
      <c r="C39" s="80" t="str">
        <f>'BPU_Lot-02_Centre 2'!C39</f>
        <v>ml</v>
      </c>
      <c r="D39" s="72">
        <f>(7*100)+(15*6)</f>
        <v>790</v>
      </c>
      <c r="E39" s="73">
        <f>'BPU_Lot-02_Centre 2'!D39</f>
        <v>0</v>
      </c>
      <c r="F39" s="103">
        <f t="shared" si="1"/>
        <v>0</v>
      </c>
      <c r="G39" s="146"/>
    </row>
    <row r="40" spans="1:7" x14ac:dyDescent="0.45">
      <c r="A40" s="75" t="str">
        <f>'BPU_Lot-02_Centre 2'!A40</f>
        <v>4.6</v>
      </c>
      <c r="B40" s="70" t="str">
        <f>'BPU_Lot-02_Centre 2'!B40</f>
        <v>PEHD DN 63 (63x3.8) y/c té, bouchons et coudes en PEHD</v>
      </c>
      <c r="C40" s="71" t="str">
        <f>'BPU_Lot-02_Centre 2'!C40</f>
        <v>ml</v>
      </c>
      <c r="D40" s="72">
        <v>5020</v>
      </c>
      <c r="E40" s="73">
        <f>'BPU_Lot-02_Centre 2'!D40</f>
        <v>0</v>
      </c>
      <c r="F40" s="103">
        <f t="shared" si="1"/>
        <v>0</v>
      </c>
      <c r="G40" s="146"/>
    </row>
    <row r="41" spans="1:7" x14ac:dyDescent="0.45">
      <c r="A41" s="75" t="str">
        <f>'BPU_Lot-02_Centre 2'!A41</f>
        <v>4.7</v>
      </c>
      <c r="B41" s="70" t="str">
        <f>'BPU_Lot-02_Centre 2'!B41</f>
        <v>PEHD DN 90 (90x5.4) y/c té, bouchons et coudes en PEHD</v>
      </c>
      <c r="C41" s="71" t="str">
        <f>'BPU_Lot-02_Centre 2'!C41</f>
        <v>ml</v>
      </c>
      <c r="D41" s="72">
        <v>500</v>
      </c>
      <c r="E41" s="73">
        <f>'BPU_Lot-02_Centre 2'!D41</f>
        <v>0</v>
      </c>
      <c r="F41" s="103">
        <f t="shared" si="1"/>
        <v>0</v>
      </c>
      <c r="G41" s="146"/>
    </row>
    <row r="42" spans="1:7" x14ac:dyDescent="0.45">
      <c r="A42" s="75" t="str">
        <f>'BPU_Lot-02_Centre 2'!A42</f>
        <v>4.8</v>
      </c>
      <c r="B42" s="70" t="str">
        <f>'BPU_Lot-02_Centre 2'!B42</f>
        <v>PEHD DN 110 (110x6.6) y/c té, bouchons et coudes en PEHD</v>
      </c>
      <c r="C42" s="71" t="str">
        <f>'BPU_Lot-02_Centre 2'!C42</f>
        <v>ml</v>
      </c>
      <c r="D42" s="72">
        <v>1000</v>
      </c>
      <c r="E42" s="73">
        <f>'BPU_Lot-02_Centre 2'!D42</f>
        <v>0</v>
      </c>
      <c r="F42" s="103">
        <f t="shared" si="1"/>
        <v>0</v>
      </c>
      <c r="G42" s="146"/>
    </row>
    <row r="43" spans="1:7" x14ac:dyDescent="0.45">
      <c r="A43" s="75" t="str">
        <f>'BPU_Lot-02_Centre 2'!A43</f>
        <v>4.9</v>
      </c>
      <c r="B43" s="70" t="str">
        <f>'BPU_Lot-02_Centre 2'!B43</f>
        <v>PEHD DN 160 (160x9.5) y/c té, bouchons et coudes en PEHD</v>
      </c>
      <c r="C43" s="71" t="str">
        <f>'BPU_Lot-02_Centre 2'!C43</f>
        <v>ml</v>
      </c>
      <c r="D43" s="72">
        <v>388</v>
      </c>
      <c r="E43" s="73">
        <f>'BPU_Lot-02_Centre 2'!D43</f>
        <v>0</v>
      </c>
      <c r="F43" s="103">
        <f t="shared" si="1"/>
        <v>0</v>
      </c>
      <c r="G43" s="146"/>
    </row>
    <row r="44" spans="1:7" ht="35" x14ac:dyDescent="0.45">
      <c r="A44" s="75" t="str">
        <f>'BPU_Lot-02_Centre 2'!A44</f>
        <v>4.10</v>
      </c>
      <c r="B44" s="70" t="str">
        <f>'BPU_Lot-02_Centre 2'!B44</f>
        <v>Fourniture et pose de vanne de sectionnement DN 60 y/c brides en fonte, joints d'étanchéité et boulons sous BAC</v>
      </c>
      <c r="C44" s="71" t="str">
        <f>'BPU_Lot-02_Centre 2'!C44</f>
        <v>u</v>
      </c>
      <c r="D44" s="72">
        <v>6</v>
      </c>
      <c r="E44" s="73">
        <f>'BPU_Lot-02_Centre 2'!D44</f>
        <v>0</v>
      </c>
      <c r="F44" s="103">
        <f t="shared" si="1"/>
        <v>0</v>
      </c>
      <c r="G44" s="146"/>
    </row>
    <row r="45" spans="1:7" ht="35" x14ac:dyDescent="0.45">
      <c r="A45" s="75" t="str">
        <f>'BPU_Lot-02_Centre 2'!A45</f>
        <v>4.11</v>
      </c>
      <c r="B45" s="70" t="str">
        <f>'BPU_Lot-02_Centre 2'!B45</f>
        <v>Fourniture et pose de vanne de sectionnement DN 80 y/c brides en fonte, joints d'étanchéité et boulons sous BAC</v>
      </c>
      <c r="C45" s="71" t="str">
        <f>'BPU_Lot-02_Centre 2'!C45</f>
        <v>u</v>
      </c>
      <c r="D45" s="72">
        <v>2</v>
      </c>
      <c r="E45" s="73">
        <f>'BPU_Lot-02_Centre 2'!D45</f>
        <v>0</v>
      </c>
      <c r="F45" s="103">
        <f t="shared" si="1"/>
        <v>0</v>
      </c>
      <c r="G45" s="146"/>
    </row>
    <row r="46" spans="1:7" ht="35" x14ac:dyDescent="0.45">
      <c r="A46" s="75" t="str">
        <f>'BPU_Lot-02_Centre 2'!A46</f>
        <v>4.12</v>
      </c>
      <c r="B46" s="70" t="str">
        <f>'BPU_Lot-02_Centre 2'!B46</f>
        <v>Fourniture et pose de vanne de sectionnement DN 100 y/c brides en fonte, joints d'étanchéité et boulons sous BAC</v>
      </c>
      <c r="C46" s="71" t="str">
        <f>'BPU_Lot-02_Centre 2'!C46</f>
        <v>u</v>
      </c>
      <c r="D46" s="72">
        <v>1</v>
      </c>
      <c r="E46" s="73">
        <f>'BPU_Lot-02_Centre 2'!D46</f>
        <v>0</v>
      </c>
      <c r="F46" s="103">
        <f t="shared" si="1"/>
        <v>0</v>
      </c>
      <c r="G46" s="146"/>
    </row>
    <row r="47" spans="1:7" ht="35" x14ac:dyDescent="0.45">
      <c r="A47" s="75">
        <f>'BPU_Lot-02_Centre 2'!A47</f>
        <v>0</v>
      </c>
      <c r="B47" s="70" t="str">
        <f>'BPU_Lot-02_Centre 2'!B47</f>
        <v>Fourniture et pose de vanne de sectionnement DN 100 y/c brides en fonte, joints d'étanchéité et boulons sous regard</v>
      </c>
      <c r="C47" s="71" t="str">
        <f>'BPU_Lot-02_Centre 2'!C47</f>
        <v>u</v>
      </c>
      <c r="D47" s="72">
        <v>1</v>
      </c>
      <c r="E47" s="73">
        <f>'BPU_Lot-02_Centre 2'!D47</f>
        <v>0</v>
      </c>
      <c r="F47" s="103">
        <f t="shared" si="1"/>
        <v>0</v>
      </c>
      <c r="G47" s="146"/>
    </row>
    <row r="48" spans="1:7" ht="35" x14ac:dyDescent="0.45">
      <c r="A48" s="75" t="str">
        <f>'BPU_Lot-02_Centre 2'!A48</f>
        <v>4.13</v>
      </c>
      <c r="B48" s="70" t="str">
        <f>'BPU_Lot-02_Centre 2'!B48</f>
        <v>Fourniture et pose de vanne de sectionnement DN 150 y/c brides en fonte, joints d'étanchéité et boulons sous regard</v>
      </c>
      <c r="C48" s="71">
        <f>'BPU_Lot-02_Centre 2'!C48</f>
        <v>0</v>
      </c>
      <c r="D48" s="72"/>
      <c r="E48" s="73">
        <f>'BPU_Lot-02_Centre 2'!D48</f>
        <v>0</v>
      </c>
      <c r="F48" s="103">
        <f t="shared" si="1"/>
        <v>0</v>
      </c>
      <c r="G48" s="146"/>
    </row>
    <row r="49" spans="1:7" ht="35" x14ac:dyDescent="0.45">
      <c r="A49" s="75" t="str">
        <f>'BPU_Lot-02_Centre 2'!A49</f>
        <v>4.14</v>
      </c>
      <c r="B49" s="70" t="str">
        <f>'BPU_Lot-02_Centre 2'!B49</f>
        <v>Fourniture et pose d’une bouche à clé (BAC) pour commande des vannes</v>
      </c>
      <c r="C49" s="71" t="str">
        <f>'BPU_Lot-02_Centre 2'!C49</f>
        <v>u</v>
      </c>
      <c r="D49" s="72">
        <f>D44+D45+D46</f>
        <v>9</v>
      </c>
      <c r="E49" s="73">
        <f>'BPU_Lot-02_Centre 2'!D49</f>
        <v>0</v>
      </c>
      <c r="F49" s="103">
        <f t="shared" si="1"/>
        <v>0</v>
      </c>
      <c r="G49" s="146"/>
    </row>
    <row r="50" spans="1:7" ht="35" x14ac:dyDescent="0.45">
      <c r="A50" s="75" t="str">
        <f>'BPU_Lot-02_Centre 2'!A50</f>
        <v>4.15</v>
      </c>
      <c r="B50" s="70" t="str">
        <f>'BPU_Lot-02_Centre 2'!B50</f>
        <v>Construction de regard en béton armé de 1mx1mx1m avec dalle amovible pour vannes de sectionnement</v>
      </c>
      <c r="C50" s="71" t="str">
        <f>'BPU_Lot-02_Centre 2'!C50</f>
        <v>u</v>
      </c>
      <c r="D50" s="72">
        <f>D46</f>
        <v>1</v>
      </c>
      <c r="E50" s="73">
        <f>'BPU_Lot-02_Centre 2'!D50</f>
        <v>0</v>
      </c>
      <c r="F50" s="103">
        <f t="shared" si="1"/>
        <v>0</v>
      </c>
      <c r="G50" s="146"/>
    </row>
    <row r="51" spans="1:7" x14ac:dyDescent="0.45">
      <c r="A51" s="75" t="str">
        <f>'BPU_Lot-02_Centre 2'!A51</f>
        <v>4.16</v>
      </c>
      <c r="B51" s="105" t="str">
        <f>'BPU_Lot-02_Centre 2'!B51</f>
        <v>Fourniture et pose de fourreau 100</v>
      </c>
      <c r="C51" s="82" t="str">
        <f>'BPU_Lot-02_Centre 2'!C51</f>
        <v>ml</v>
      </c>
      <c r="D51" s="72">
        <v>150</v>
      </c>
      <c r="E51" s="73">
        <f>'BPU_Lot-02_Centre 2'!D51</f>
        <v>0</v>
      </c>
      <c r="F51" s="106">
        <f t="shared" si="1"/>
        <v>0</v>
      </c>
      <c r="G51" s="146"/>
    </row>
    <row r="52" spans="1:7" x14ac:dyDescent="0.45">
      <c r="A52" s="75" t="str">
        <f>'BPU_Lot-02_Centre 2'!A52</f>
        <v>4.17</v>
      </c>
      <c r="B52" s="105" t="str">
        <f>'BPU_Lot-02_Centre 2'!B52</f>
        <v>Fourniture et pose de fourreau 160</v>
      </c>
      <c r="C52" s="82" t="str">
        <f>'BPU_Lot-02_Centre 2'!C52</f>
        <v>ml</v>
      </c>
      <c r="D52" s="72">
        <v>150</v>
      </c>
      <c r="E52" s="73">
        <f>'BPU_Lot-02_Centre 2'!D52</f>
        <v>0</v>
      </c>
      <c r="F52" s="106">
        <f t="shared" si="1"/>
        <v>0</v>
      </c>
      <c r="G52" s="146"/>
    </row>
    <row r="53" spans="1:7" x14ac:dyDescent="0.45">
      <c r="A53" s="75" t="str">
        <f>'BPU_Lot-02_Centre 2'!A53</f>
        <v>4.18</v>
      </c>
      <c r="B53" s="70" t="str">
        <f>'BPU_Lot-02_Centre 2'!B53</f>
        <v>Fourniture d’une clé en croix pour bouche à clé</v>
      </c>
      <c r="C53" s="71" t="str">
        <f>'BPU_Lot-02_Centre 2'!C53</f>
        <v>u</v>
      </c>
      <c r="D53" s="72">
        <v>1</v>
      </c>
      <c r="E53" s="73">
        <f>'BPU_Lot-02_Centre 2'!D53</f>
        <v>0</v>
      </c>
      <c r="F53" s="103">
        <f t="shared" si="1"/>
        <v>0</v>
      </c>
      <c r="G53" s="146"/>
    </row>
    <row r="54" spans="1:7" x14ac:dyDescent="0.45">
      <c r="A54" s="75" t="str">
        <f>'BPU_Lot-02_Centre 2'!A54</f>
        <v>4.19</v>
      </c>
      <c r="B54" s="70" t="str">
        <f>'BPU_Lot-02_Centre 2'!B54</f>
        <v>Vidange du réseau DN 63 sous BAC</v>
      </c>
      <c r="C54" s="71" t="str">
        <f>'BPU_Lot-02_Centre 2'!C54</f>
        <v>u</v>
      </c>
      <c r="D54" s="72">
        <v>5</v>
      </c>
      <c r="E54" s="73">
        <f>'BPU_Lot-02_Centre 2'!D54</f>
        <v>0</v>
      </c>
      <c r="F54" s="103">
        <f t="shared" si="1"/>
        <v>0</v>
      </c>
      <c r="G54" s="146"/>
    </row>
    <row r="55" spans="1:7" ht="35" x14ac:dyDescent="0.45">
      <c r="A55" s="75" t="str">
        <f>'BPU_Lot-02_Centre 2'!A55</f>
        <v>4.20</v>
      </c>
      <c r="B55" s="70" t="str">
        <f>'BPU_Lot-02_Centre 2'!B55</f>
        <v>Vidange du réseau DN 90 sous regard sous regard en béton armé de 1mx1mx1m avec dalle amovible</v>
      </c>
      <c r="C55" s="71" t="str">
        <f>'BPU_Lot-02_Centre 2'!C55</f>
        <v>u</v>
      </c>
      <c r="D55" s="72">
        <v>5</v>
      </c>
      <c r="E55" s="73">
        <f>'BPU_Lot-02_Centre 2'!D55</f>
        <v>0</v>
      </c>
      <c r="F55" s="103">
        <f t="shared" si="1"/>
        <v>0</v>
      </c>
      <c r="G55" s="146"/>
    </row>
    <row r="56" spans="1:7" ht="35" x14ac:dyDescent="0.45">
      <c r="A56" s="75" t="str">
        <f>'BPU_Lot-02_Centre 2'!A56</f>
        <v>4.21</v>
      </c>
      <c r="B56" s="70" t="str">
        <f>'BPU_Lot-02_Centre 2'!B56</f>
        <v>Vidange du réseau DN 110 sous regard sous regard en béton armé de 1mx1mx1m avec dalle amovible</v>
      </c>
      <c r="C56" s="71" t="str">
        <f>'BPU_Lot-02_Centre 2'!C56</f>
        <v>u</v>
      </c>
      <c r="D56" s="72">
        <v>1</v>
      </c>
      <c r="E56" s="73">
        <f>'BPU_Lot-02_Centre 2'!D56</f>
        <v>0</v>
      </c>
      <c r="F56" s="103">
        <f t="shared" si="1"/>
        <v>0</v>
      </c>
      <c r="G56" s="146"/>
    </row>
    <row r="57" spans="1:7" ht="35" x14ac:dyDescent="0.45">
      <c r="A57" s="75" t="str">
        <f>'BPU_Lot-02_Centre 2'!A57</f>
        <v>4.22</v>
      </c>
      <c r="B57" s="70" t="str">
        <f>'BPU_Lot-02_Centre 2'!B57</f>
        <v>Fourniture et pose de ventouses sous regard en béton armé de 1mx1mx1m avec dalle amovible</v>
      </c>
      <c r="C57" s="71" t="str">
        <f>'BPU_Lot-02_Centre 2'!C57</f>
        <v>u</v>
      </c>
      <c r="D57" s="72">
        <v>1</v>
      </c>
      <c r="E57" s="73">
        <f>'BPU_Lot-02_Centre 2'!D57</f>
        <v>0</v>
      </c>
      <c r="F57" s="103">
        <f t="shared" si="1"/>
        <v>0</v>
      </c>
      <c r="G57" s="146"/>
    </row>
    <row r="58" spans="1:7" x14ac:dyDescent="0.45">
      <c r="A58" s="75" t="str">
        <f>'BPU_Lot-02_Centre 2'!A58</f>
        <v>4.23</v>
      </c>
      <c r="B58" s="70" t="str">
        <f>'BPU_Lot-02_Centre 2'!B58</f>
        <v>Confection et mise en œuvre du béton à 250 kg pour butées</v>
      </c>
      <c r="C58" s="71" t="str">
        <f>'BPU_Lot-02_Centre 2'!C58</f>
        <v>m3</v>
      </c>
      <c r="D58" s="72">
        <v>2</v>
      </c>
      <c r="E58" s="73">
        <f>'BPU_Lot-02_Centre 2'!D58</f>
        <v>0</v>
      </c>
      <c r="F58" s="103">
        <f t="shared" si="1"/>
        <v>0</v>
      </c>
      <c r="G58" s="146"/>
    </row>
    <row r="59" spans="1:7" x14ac:dyDescent="0.45">
      <c r="A59" s="75" t="str">
        <f>'BPU_Lot-02_Centre 2'!A59</f>
        <v>4.24</v>
      </c>
      <c r="B59" s="70" t="str">
        <f>'BPU_Lot-02_Centre 2'!B59</f>
        <v>Balise de repérage</v>
      </c>
      <c r="C59" s="71" t="str">
        <f>'BPU_Lot-02_Centre 2'!C59</f>
        <v>u</v>
      </c>
      <c r="D59" s="72"/>
      <c r="E59" s="73">
        <f>'BPU_Lot-02_Centre 2'!D59</f>
        <v>0</v>
      </c>
      <c r="F59" s="103">
        <f t="shared" si="1"/>
        <v>0</v>
      </c>
      <c r="G59" s="146"/>
    </row>
    <row r="60" spans="1:7" x14ac:dyDescent="0.45">
      <c r="A60" s="75" t="str">
        <f>'BPU_Lot-02_Centre 2'!A60</f>
        <v>4.25</v>
      </c>
      <c r="B60" s="70" t="str">
        <f>'BPU_Lot-02_Centre 2'!B60</f>
        <v>Borne de repérage</v>
      </c>
      <c r="C60" s="71" t="str">
        <f>'BPU_Lot-02_Centre 2'!C60</f>
        <v>u</v>
      </c>
      <c r="D60" s="72">
        <v>40</v>
      </c>
      <c r="E60" s="73">
        <f>'BPU_Lot-02_Centre 2'!D60</f>
        <v>0</v>
      </c>
      <c r="F60" s="103">
        <f t="shared" si="1"/>
        <v>0</v>
      </c>
      <c r="G60" s="146"/>
    </row>
    <row r="61" spans="1:7" ht="35" x14ac:dyDescent="0.45">
      <c r="A61" s="75" t="str">
        <f>'BPU_Lot-02_Centre 2'!A61</f>
        <v>4.26</v>
      </c>
      <c r="B61" s="70" t="str">
        <f>'BPU_Lot-02_Centre 2'!B61</f>
        <v>Fourniture d'un lot de pièces de rechange (robinets à boisseau, vanne de sectionnement, etc.)</v>
      </c>
      <c r="C61" s="71" t="str">
        <f>'BPU_Lot-02_Centre 2'!C61</f>
        <v>u</v>
      </c>
      <c r="D61" s="72">
        <v>1</v>
      </c>
      <c r="E61" s="73">
        <f>'BPU_Lot-02_Centre 2'!D61</f>
        <v>0</v>
      </c>
      <c r="F61" s="103">
        <f t="shared" si="1"/>
        <v>0</v>
      </c>
      <c r="G61" s="146"/>
    </row>
    <row r="62" spans="1:7" x14ac:dyDescent="0.45">
      <c r="A62" s="75" t="str">
        <f>'BPU_Lot-02_Centre 2'!A62</f>
        <v>4.27</v>
      </c>
      <c r="B62" s="70" t="str">
        <f>'BPU_Lot-02_Centre 2'!B62</f>
        <v>Essai de pression sur le réseau de distribution</v>
      </c>
      <c r="C62" s="71" t="str">
        <f>'BPU_Lot-02_Centre 2'!C62</f>
        <v>ml</v>
      </c>
      <c r="D62" s="72">
        <f>(D40+D41+D42+D43)/10</f>
        <v>690.8</v>
      </c>
      <c r="E62" s="73">
        <f>'BPU_Lot-02_Centre 2'!D62</f>
        <v>0</v>
      </c>
      <c r="F62" s="103">
        <f t="shared" si="1"/>
        <v>0</v>
      </c>
      <c r="G62" s="147"/>
    </row>
    <row r="63" spans="1:7" x14ac:dyDescent="0.45">
      <c r="A63" s="83">
        <f>'BPU_Lot-02_Centre 2'!A63</f>
        <v>5</v>
      </c>
      <c r="B63" s="102" t="str">
        <f>'BPU_Lot-02_Centre 2'!B63</f>
        <v>Borne-Fontaine</v>
      </c>
      <c r="C63" s="65" t="str">
        <f>'BPU_Lot-02_Centre 2'!C63</f>
        <v>u</v>
      </c>
      <c r="D63" s="65"/>
      <c r="E63" s="66"/>
      <c r="F63" s="67"/>
      <c r="G63" s="142">
        <f>SUM(F64:F68)</f>
        <v>0</v>
      </c>
    </row>
    <row r="64" spans="1:7" ht="87.5" x14ac:dyDescent="0.45">
      <c r="A64" s="69" t="str">
        <f>'BPU_Lot-02_Centre 2'!A64</f>
        <v>5.1</v>
      </c>
      <c r="B64" s="81" t="str">
        <f>'BPU_Lot-02_Centre 2'!B64</f>
        <v>Construction et équipement d'une borne fontaine à 4 robinets de puisage, avec la clôture 5,30mx5,30mx1,5m en parpaings 15 taloché, enduit et peint, 2 portillons y compris le collier de prise, compteur, la vanne Ø60 et la BAC pour la connexion sur la distribution</v>
      </c>
      <c r="C64" s="71" t="str">
        <f>'BPU_Lot-02_Centre 2'!C64</f>
        <v>u</v>
      </c>
      <c r="D64" s="72">
        <v>6</v>
      </c>
      <c r="E64" s="73">
        <f>'BPU_Lot-02_Centre 2'!D64</f>
        <v>0</v>
      </c>
      <c r="F64" s="103">
        <f t="shared" si="1"/>
        <v>0</v>
      </c>
      <c r="G64" s="143"/>
    </row>
    <row r="65" spans="1:7" ht="52.5" x14ac:dyDescent="0.45">
      <c r="A65" s="69" t="str">
        <f>'BPU_Lot-02_Centre 2'!A65</f>
        <v>5.2</v>
      </c>
      <c r="B65" s="70" t="str">
        <f>'BPU_Lot-02_Centre 2'!B65</f>
        <v>Réalisation d'un puits perdu de 1mx1mx1,5m en parpaings 15 taloché et enduit avec une dalle amovible en béton armé pour les eaux perdues</v>
      </c>
      <c r="C65" s="71" t="str">
        <f>'BPU_Lot-02_Centre 2'!C65</f>
        <v>u</v>
      </c>
      <c r="D65" s="72">
        <f>D64</f>
        <v>6</v>
      </c>
      <c r="E65" s="73">
        <f>'BPU_Lot-02_Centre 2'!D65</f>
        <v>0</v>
      </c>
      <c r="F65" s="103">
        <f t="shared" si="1"/>
        <v>0</v>
      </c>
      <c r="G65" s="143"/>
    </row>
    <row r="66" spans="1:7" ht="192.5" x14ac:dyDescent="0.45">
      <c r="A66" s="69" t="str">
        <f>'BPU_Lot-02_Centre 2'!A66</f>
        <v>5.3</v>
      </c>
      <c r="B66" s="70" t="str">
        <f>'BPU_Lot-02_Centre 2'!B66</f>
        <v>Construction d'un muret en maçonnerie en parpaing 15  de dimensions L=2,00m x h=1,20m) avec carreaux grès-cérame sur les 2  façades, 04 Robinets de type à boisseau de 1er choix sur chaque façade, réalisation d'un bac receptacle en maçonnerie sur chaque façade au pied du muret de dimension 2,00m x 0,30m m et de profondeur 0,50m muni d'un siphon de sol diamètre 120 pour l'évacuation des EU vers le puits perdu y/c la connexion avec fourniture et pose d'un compteur  DN20 sous regard recouvert d'une fermeture en tôle strié et d'un puits perdu dans les etblissements primaires, secondaires et professionnelles</v>
      </c>
      <c r="C66" s="71" t="str">
        <f>'BPU_Lot-02_Centre 2'!C66</f>
        <v>u</v>
      </c>
      <c r="D66" s="72">
        <v>4</v>
      </c>
      <c r="E66" s="73">
        <f>'BPU_Lot-02_Centre 2'!D66</f>
        <v>0</v>
      </c>
      <c r="F66" s="103">
        <f t="shared" si="1"/>
        <v>0</v>
      </c>
      <c r="G66" s="143"/>
    </row>
    <row r="67" spans="1:7" ht="122.5" x14ac:dyDescent="0.45">
      <c r="A67" s="69" t="str">
        <f>'BPU_Lot-02_Centre 2'!A67</f>
        <v>5.4</v>
      </c>
      <c r="B67" s="70" t="str">
        <f>'BPU_Lot-02_Centre 2'!B67</f>
        <v>Connexion des bâtiments du centre de santé avec fourniture  et installation des équipements et raccordement au compteur du point d'eau sous regard recouvert d'une fermeture en tôle strié y/c Travaux de remise en état des équipements sanitaires et robinetterie (remplacement de robinets défectueux, conduites d'évacuation, détachage, nettoyage et lavage des sanitaires existants).</v>
      </c>
      <c r="C67" s="71" t="str">
        <f>'BPU_Lot-02_Centre 2'!C67</f>
        <v>u</v>
      </c>
      <c r="D67" s="72">
        <v>1</v>
      </c>
      <c r="E67" s="73">
        <f>'BPU_Lot-02_Centre 2'!D67</f>
        <v>0</v>
      </c>
      <c r="F67" s="103">
        <f t="shared" ref="F67:F94" si="2">E67*D67</f>
        <v>0</v>
      </c>
      <c r="G67" s="143"/>
    </row>
    <row r="68" spans="1:7" ht="122.5" x14ac:dyDescent="0.45">
      <c r="A68" s="69" t="str">
        <f>'BPU_Lot-02_Centre 2'!A68</f>
        <v>5.5</v>
      </c>
      <c r="B68" s="70" t="str">
        <f>'BPU_Lot-02_Centre 2'!B68</f>
        <v>Connexion du bâtiment de la brigarde de gendarmerie avec fourniture  et installation des équipements et raccordement au compteur du point d'eau sous regard recouvert d'une fermeture en tôle strié y/c Travaux de remise en état des équipements sanitaires et robinetterie (remplacement de robinets défectueux, conduites d'évacuation, détachage, nettoyage et lavage des sanitaires existants).</v>
      </c>
      <c r="C68" s="71" t="str">
        <f>'BPU_Lot-02_Centre 2'!C68</f>
        <v>u</v>
      </c>
      <c r="D68" s="72">
        <v>1</v>
      </c>
      <c r="E68" s="73">
        <f>'BPU_Lot-02_Centre 2'!D68</f>
        <v>0</v>
      </c>
      <c r="F68" s="103">
        <f t="shared" si="2"/>
        <v>0</v>
      </c>
      <c r="G68" s="77"/>
    </row>
    <row r="69" spans="1:7" x14ac:dyDescent="0.45">
      <c r="A69" s="63">
        <f>'BPU_Lot-02_Centre 2'!A69</f>
        <v>6</v>
      </c>
      <c r="B69" s="102" t="str">
        <f>'BPU_Lot-02_Centre 2'!B69</f>
        <v>Château d'Eau de 15 m de haut</v>
      </c>
      <c r="C69" s="65">
        <f>'BPU_Lot-02_Centre 2'!C69</f>
        <v>0</v>
      </c>
      <c r="D69" s="65"/>
      <c r="E69" s="66"/>
      <c r="F69" s="67"/>
      <c r="G69" s="145">
        <f>SUM(F70:F81)</f>
        <v>0</v>
      </c>
    </row>
    <row r="70" spans="1:7" ht="35" x14ac:dyDescent="0.45">
      <c r="A70" s="75" t="str">
        <f>'BPU_Lot-02_Centre 2'!A70</f>
        <v>6.1</v>
      </c>
      <c r="B70" s="70" t="str">
        <f>'BPU_Lot-02_Centre 2'!B70</f>
        <v>Réalisation d'une piste d'ccès de 6m de large depuis la voie principale</v>
      </c>
      <c r="C70" s="71" t="str">
        <f>'BPU_Lot-02_Centre 2'!C70</f>
        <v>u</v>
      </c>
      <c r="D70" s="72">
        <v>1</v>
      </c>
      <c r="E70" s="73">
        <f>'BPU_Lot-02_Centre 2'!D70</f>
        <v>0</v>
      </c>
      <c r="F70" s="103">
        <f t="shared" si="2"/>
        <v>0</v>
      </c>
      <c r="G70" s="146"/>
    </row>
    <row r="71" spans="1:7" ht="35" x14ac:dyDescent="0.45">
      <c r="A71" s="75" t="str">
        <f>'BPU_Lot-02_Centre 2'!A71</f>
        <v>6.2</v>
      </c>
      <c r="B71" s="70" t="str">
        <f>'BPU_Lot-02_Centre 2'!B71</f>
        <v>Défrichement, Abattage d'arbre, dessouchage, nivellement de la concession</v>
      </c>
      <c r="C71" s="71" t="str">
        <f>'BPU_Lot-02_Centre 2'!C71</f>
        <v>u</v>
      </c>
      <c r="D71" s="72">
        <v>1</v>
      </c>
      <c r="E71" s="73">
        <f>'BPU_Lot-02_Centre 2'!D71</f>
        <v>0</v>
      </c>
      <c r="F71" s="103">
        <f t="shared" si="2"/>
        <v>0</v>
      </c>
      <c r="G71" s="146"/>
    </row>
    <row r="72" spans="1:7" x14ac:dyDescent="0.45">
      <c r="A72" s="75" t="str">
        <f>'BPU_Lot-02_Centre 2'!A72</f>
        <v>6.3</v>
      </c>
      <c r="B72" s="84" t="str">
        <f>'BPU_Lot-02_Centre 2'!B72</f>
        <v>Cinstruction d'un réservoir</v>
      </c>
      <c r="C72" s="85">
        <f>'BPU_Lot-02_Centre 2'!C72</f>
        <v>0</v>
      </c>
      <c r="D72" s="85"/>
      <c r="E72" s="66"/>
      <c r="F72" s="86"/>
      <c r="G72" s="146"/>
    </row>
    <row r="73" spans="1:7" ht="89" x14ac:dyDescent="0.45">
      <c r="A73" s="75" t="str">
        <f>'BPU_Lot-02_Centre 2'!A73</f>
        <v>6.3.1</v>
      </c>
      <c r="B73" s="123" t="s">
        <v>242</v>
      </c>
      <c r="C73" s="71" t="str">
        <f>'BPU_Lot-02_Centre 2'!C73</f>
        <v>u</v>
      </c>
      <c r="D73" s="72" t="s">
        <v>76</v>
      </c>
      <c r="E73" s="73">
        <f>'BPU_Lot-02_Centre 2'!D73</f>
        <v>0</v>
      </c>
      <c r="F73" s="106"/>
      <c r="G73" s="146"/>
    </row>
    <row r="74" spans="1:7" ht="87.5" x14ac:dyDescent="0.45">
      <c r="A74" s="75" t="str">
        <f>'BPU_Lot-02_Centre 2'!A74</f>
        <v>6.3.2</v>
      </c>
      <c r="B74" s="70" t="str">
        <f>'BPU_Lot-02_Centre 2'!B74</f>
        <v>Construction et équipement d'un château d'eau de 100 m3 en béton armé sur une tour de 15m de haut. L'équipement comprend les colonnes montantes (refoulement, distribution, trop plein-vidange) galvanisées à chaud, le flotteur de 1er choix,</v>
      </c>
      <c r="C74" s="71" t="str">
        <f>'BPU_Lot-02_Centre 2'!C74</f>
        <v>u</v>
      </c>
      <c r="D74" s="72">
        <v>1</v>
      </c>
      <c r="E74" s="73">
        <f>'BPU_Lot-02_Centre 2'!D74</f>
        <v>0</v>
      </c>
      <c r="F74" s="106">
        <f t="shared" ref="F74" si="3">E74*D74</f>
        <v>0</v>
      </c>
      <c r="G74" s="146"/>
    </row>
    <row r="75" spans="1:7" ht="52.5" x14ac:dyDescent="0.45">
      <c r="A75" s="75" t="str">
        <f>'BPU_Lot-02_Centre 2'!A75</f>
        <v>6.3.3</v>
      </c>
      <c r="B75" s="70" t="str">
        <f>'BPU_Lot-02_Centre 2'!B75</f>
        <v>Construction et équipement d'un regard pour le by-pass (2 vannes DN 80 et 1 vanne DN 150, 1 compteur volumétrique DN 100, un filtre à tamis DN 150, 1 canne à injection)</v>
      </c>
      <c r="C75" s="71" t="str">
        <f>'BPU_Lot-02_Centre 2'!C75</f>
        <v>u</v>
      </c>
      <c r="D75" s="72">
        <v>1</v>
      </c>
      <c r="E75" s="73">
        <f>'BPU_Lot-02_Centre 2'!D75</f>
        <v>0</v>
      </c>
      <c r="F75" s="106">
        <f t="shared" si="2"/>
        <v>0</v>
      </c>
      <c r="G75" s="146"/>
    </row>
    <row r="76" spans="1:7" ht="140" x14ac:dyDescent="0.45">
      <c r="A76" s="75" t="str">
        <f>'BPU_Lot-02_Centre 2'!A76</f>
        <v>6.3.4</v>
      </c>
      <c r="B76" s="70" t="str">
        <f>'BPU_Lot-02_Centre 2'!B76</f>
        <v>Construction d'une clôture  en parpaing pour le chateau d'eau de dimensions (Lxlxh) 20mx20mx2m avec une longrine et des poteaux espacés de 3m. Un couronnement (chaperon de mur) en béton-armé de largeur 10 cm sur tout le périmètre avec un portail à 2 battants 4mx2m à ouverture vers l'intérieur de la clôture y compris crépissage tyrolienne à l'extérieur et peinture à l'intérieur. La couleur de la peinture sera definie par le Maitre d'Ouvrage</v>
      </c>
      <c r="C76" s="71" t="str">
        <f>'BPU_Lot-02_Centre 2'!C76</f>
        <v>u</v>
      </c>
      <c r="D76" s="72">
        <v>1</v>
      </c>
      <c r="E76" s="73">
        <f>'BPU_Lot-02_Centre 2'!D76</f>
        <v>0</v>
      </c>
      <c r="F76" s="106">
        <f t="shared" si="2"/>
        <v>0</v>
      </c>
      <c r="G76" s="146"/>
    </row>
    <row r="77" spans="1:7" ht="122.5" x14ac:dyDescent="0.45">
      <c r="A77" s="75" t="str">
        <f>'BPU_Lot-02_Centre 2'!A77</f>
        <v>6.3.5</v>
      </c>
      <c r="B77" s="87" t="str">
        <f>'BPU_Lot-02_Centre 2'!B77</f>
        <v>Construction d'un local de 2mx2mx2,5m pour les équipements électriques, électromécaniques (inverseur, coffret de commande, coffret de démarrage) et de traitement (bac à chlore, agitateur, pompe doseuse). une paillasse pour les contrôles sera construite avec un robinet installé au dessus de l'évier. Il sera équipé d'un portillon métallique y compris cadenas de fermeture</v>
      </c>
      <c r="C77" s="71" t="str">
        <f>'BPU_Lot-02_Centre 2'!C77</f>
        <v>u</v>
      </c>
      <c r="D77" s="72">
        <v>1</v>
      </c>
      <c r="E77" s="73">
        <f>'BPU_Lot-02_Centre 2'!D77</f>
        <v>0</v>
      </c>
      <c r="F77" s="106">
        <f t="shared" si="2"/>
        <v>0</v>
      </c>
      <c r="G77" s="146"/>
    </row>
    <row r="78" spans="1:7" ht="105" x14ac:dyDescent="0.45">
      <c r="A78" s="75" t="str">
        <f>'BPU_Lot-02_Centre 2'!A78</f>
        <v>6.3.6</v>
      </c>
      <c r="B78" s="87" t="str">
        <f>'BPU_Lot-02_Centre 2'!B78</f>
        <v>Fourniture et pose des équipements de traitement de l'eau
Bac à chlore de 250 litres
Agitateur d'hypochlorite (L arbre=1250; Dmob=128; Pmot=0,75) 
Pompe doseuse de 0-15l/h à 4 bars
Canne à injection</v>
      </c>
      <c r="C78" s="71" t="str">
        <f>'BPU_Lot-02_Centre 2'!C78</f>
        <v>Ens</v>
      </c>
      <c r="D78" s="72">
        <v>1</v>
      </c>
      <c r="E78" s="73">
        <f>'BPU_Lot-02_Centre 2'!D78</f>
        <v>0</v>
      </c>
      <c r="F78" s="103">
        <f t="shared" si="2"/>
        <v>0</v>
      </c>
      <c r="G78" s="146"/>
    </row>
    <row r="79" spans="1:7" ht="52.5" x14ac:dyDescent="0.45">
      <c r="A79" s="75" t="str">
        <f>'BPU_Lot-02_Centre 2'!A79</f>
        <v>6.3.7</v>
      </c>
      <c r="B79" s="70" t="str">
        <f>'BPU_Lot-02_Centre 2'!B79</f>
        <v>Réalisation d'un puits perdu de 1mx1mx1,5m en parpaings 15 taloché et enduit avec une dalle amovible pour la vidange du CE à l'extérieur de la clôture si nécessaire</v>
      </c>
      <c r="C79" s="71" t="str">
        <f>'BPU_Lot-02_Centre 2'!C79</f>
        <v>u</v>
      </c>
      <c r="D79" s="72">
        <v>1</v>
      </c>
      <c r="E79" s="73">
        <f>'BPU_Lot-02_Centre 2'!D79</f>
        <v>0</v>
      </c>
      <c r="F79" s="106">
        <f t="shared" si="2"/>
        <v>0</v>
      </c>
      <c r="G79" s="146"/>
    </row>
    <row r="80" spans="1:7" ht="52.5" x14ac:dyDescent="0.45">
      <c r="A80" s="75" t="str">
        <f>'BPU_Lot-02_Centre 2'!A80</f>
        <v>6.3.8</v>
      </c>
      <c r="B80" s="70" t="str">
        <f>'BPU_Lot-02_Centre 2'!B80</f>
        <v>Réalisation d'un regard de vidange de 1mx1mx0,5m en parpaings 15 taloché et enduit avec une dalle amovible à l'intérieur de la clôture</v>
      </c>
      <c r="C80" s="71" t="str">
        <f>'BPU_Lot-02_Centre 2'!C80</f>
        <v>u</v>
      </c>
      <c r="D80" s="72">
        <v>1</v>
      </c>
      <c r="E80" s="73">
        <f>'BPU_Lot-02_Centre 2'!D80</f>
        <v>0</v>
      </c>
      <c r="F80" s="106">
        <f t="shared" si="2"/>
        <v>0</v>
      </c>
      <c r="G80" s="146"/>
    </row>
    <row r="81" spans="1:7" ht="35" x14ac:dyDescent="0.45">
      <c r="A81" s="75" t="str">
        <f>'BPU_Lot-02_Centre 2'!A81</f>
        <v>6.3.9</v>
      </c>
      <c r="B81" s="70" t="str">
        <f>'BPU_Lot-02_Centre 2'!B81</f>
        <v xml:space="preserve">Décontamination systématique des installations à la fin de l’ensemble des travaux </v>
      </c>
      <c r="C81" s="71" t="str">
        <f>'BPU_Lot-02_Centre 2'!C81</f>
        <v>u</v>
      </c>
      <c r="D81" s="72">
        <v>1</v>
      </c>
      <c r="E81" s="73">
        <f>'BPU_Lot-02_Centre 2'!D81</f>
        <v>0</v>
      </c>
      <c r="F81" s="106">
        <f t="shared" si="2"/>
        <v>0</v>
      </c>
      <c r="G81" s="147"/>
    </row>
    <row r="82" spans="1:7" x14ac:dyDescent="0.45">
      <c r="A82" s="63">
        <f>'BPU_Lot-02_Centre 2'!A82</f>
        <v>7</v>
      </c>
      <c r="B82" s="102" t="str">
        <f>'BPU_Lot-02_Centre 2'!B82</f>
        <v>Champ solaire</v>
      </c>
      <c r="C82" s="65">
        <f>'BPU_Lot-02_Centre 2'!C82</f>
        <v>0</v>
      </c>
      <c r="D82" s="65"/>
      <c r="E82" s="66"/>
      <c r="F82" s="67"/>
      <c r="G82" s="142">
        <f>SUM(F83:F88)</f>
        <v>0</v>
      </c>
    </row>
    <row r="83" spans="1:7" ht="140" x14ac:dyDescent="0.45">
      <c r="A83" s="69" t="str">
        <f>'BPU_Lot-02_Centre 2'!A83</f>
        <v>7.1</v>
      </c>
      <c r="B83" s="81" t="str">
        <f>'BPU_Lot-02_Centre 2'!B83</f>
        <v>Construction d’un champ solaire de 22kW avec des panneaux surmontés sur une ossature en acier galvanisé dont les piètements sont en cornière 60x60x6 à 2,50m de hauteur y compris des batteries en lithium-ion de 24V (capacité globale: 5 000Ah), 48V (capacité globale: 2 500 Ah), 51,2V (capacité globale: 2 500Ah), Onduleur/regulateur: MPPT, disjoncteur compact, cables, support des batteries et tous les elements necessaires à son fonctionnement.</v>
      </c>
      <c r="C83" s="80" t="str">
        <f>'BPU_Lot-02_Centre 2'!C83</f>
        <v>u</v>
      </c>
      <c r="D83" s="72">
        <v>1</v>
      </c>
      <c r="E83" s="73">
        <f>'BPU_Lot-02_Centre 2'!D83</f>
        <v>0</v>
      </c>
      <c r="F83" s="103">
        <f t="shared" si="2"/>
        <v>0</v>
      </c>
      <c r="G83" s="143"/>
    </row>
    <row r="84" spans="1:7" ht="140" x14ac:dyDescent="0.45">
      <c r="A84" s="69" t="str">
        <f>'BPU_Lot-02_Centre 2'!A84</f>
        <v>7.2</v>
      </c>
      <c r="B84" s="81" t="str">
        <f>'BPU_Lot-02_Centre 2'!B84</f>
        <v>Construction d’un champ solaire de 22kW avec des panneaux surmontés sur une ossature en acier galvanisé dont les piètements sont en cornière 60x60x6 à 2,50m de hauteur y compris des batteries en lithium-ion de 24V (capacité globale: 5 000Ah), 48V (capacité globale: 2 500 Ah), 51,2V (capacité globale: 2 500Ah), Onduleur/regulateur: MPPT, disjoncteur compact, cables, support des batteries et tous les elements necessaires à son fonctionnement.</v>
      </c>
      <c r="C84" s="80" t="str">
        <f>'BPU_Lot-02_Centre 2'!C84</f>
        <v>u</v>
      </c>
      <c r="D84" s="72">
        <v>1</v>
      </c>
      <c r="E84" s="73">
        <f>'BPU_Lot-02_Centre 2'!D84</f>
        <v>0</v>
      </c>
      <c r="F84" s="103">
        <f t="shared" si="2"/>
        <v>0</v>
      </c>
      <c r="G84" s="143"/>
    </row>
    <row r="85" spans="1:7" ht="70" x14ac:dyDescent="0.45">
      <c r="A85" s="69" t="str">
        <f>'BPU_Lot-02_Centre 2'!A85</f>
        <v>7.3</v>
      </c>
      <c r="B85" s="70" t="str">
        <f>'BPU_Lot-02_Centre 2'!B85</f>
        <v>Construction d'une clôture grillagée du champ solaire de 15mx15mx2m minimum avec un portail de 1,5mx2m.  Il sera muni d'un système d'alarme sonore. Les panneaux seront intimement fixés au receptacle par des rivets inviolables</v>
      </c>
      <c r="C85" s="80" t="str">
        <f>'BPU_Lot-02_Centre 2'!C85</f>
        <v>u</v>
      </c>
      <c r="D85" s="72">
        <v>2</v>
      </c>
      <c r="E85" s="73">
        <f>'BPU_Lot-02_Centre 2'!D85</f>
        <v>0</v>
      </c>
      <c r="F85" s="103">
        <f t="shared" si="2"/>
        <v>0</v>
      </c>
      <c r="G85" s="143"/>
    </row>
    <row r="86" spans="1:7" ht="35" x14ac:dyDescent="0.45">
      <c r="A86" s="69" t="str">
        <f>'BPU_Lot-02_Centre 2'!A86</f>
        <v>7.4</v>
      </c>
      <c r="B86" s="70" t="str">
        <f>'BPU_Lot-02_Centre 2'!B86</f>
        <v>Fourniture et pose de potence supportant des asperseurs haut débit pour le nettoyage des panneaux solaires</v>
      </c>
      <c r="C86" s="80" t="str">
        <f>'BPU_Lot-02_Centre 2'!C86</f>
        <v>ens</v>
      </c>
      <c r="D86" s="72">
        <v>8</v>
      </c>
      <c r="E86" s="73">
        <f>'BPU_Lot-02_Centre 2'!D86</f>
        <v>0</v>
      </c>
      <c r="F86" s="103">
        <f t="shared" si="2"/>
        <v>0</v>
      </c>
      <c r="G86" s="143"/>
    </row>
    <row r="87" spans="1:7" ht="157.5" x14ac:dyDescent="0.45">
      <c r="A87" s="69" t="str">
        <f>'BPU_Lot-02_Centre 2'!A87</f>
        <v>7.5</v>
      </c>
      <c r="B87" s="81" t="str">
        <f>'BPU_Lot-02_Centre 2'!B87</f>
        <v>Construction d’un champ solaire de 2kW avec des panneaux surmontés sur une ossature en acier galvanisé dont les piètements sont en cornière 60x60x6 y compris des batteries en lithium-ion de 24V (capacité globale: 80Ah), 48V (capacité globale: 60 Ah), 51,2V (capacité globale: 60Ah), Onduleur/regulateur: MPPT, disjoncteur compact, cables, support des batteries et tous les élements nécessaires au fonctionnement de la pompe doseuse et de l'agitateur. Il sera implanté dans la cour du château d'eau</v>
      </c>
      <c r="C87" s="80" t="str">
        <f>'BPU_Lot-02_Centre 2'!C87</f>
        <v>u</v>
      </c>
      <c r="D87" s="72">
        <v>2</v>
      </c>
      <c r="E87" s="73">
        <f>'BPU_Lot-02_Centre 2'!D87</f>
        <v>0</v>
      </c>
      <c r="F87" s="103">
        <f t="shared" si="2"/>
        <v>0</v>
      </c>
      <c r="G87" s="143"/>
    </row>
    <row r="88" spans="1:7" ht="70" x14ac:dyDescent="0.45">
      <c r="A88" s="69" t="str">
        <f>'BPU_Lot-02_Centre 2'!A88</f>
        <v>7.6</v>
      </c>
      <c r="B88" s="70" t="str">
        <f>'BPU_Lot-02_Centre 2'!B88</f>
        <v>Fourniture et installation de lampes solaires autonomes de  puissance minimale 300 W sur poteaux métalliques pour éclairage des sites du château, des bornes fontaines et du Forage</v>
      </c>
      <c r="C88" s="80" t="str">
        <f>'BPU_Lot-02_Centre 2'!C88</f>
        <v>u</v>
      </c>
      <c r="D88" s="72">
        <v>12</v>
      </c>
      <c r="E88" s="73">
        <f>'BPU_Lot-02_Centre 2'!D88</f>
        <v>0</v>
      </c>
      <c r="F88" s="103">
        <f t="shared" si="2"/>
        <v>0</v>
      </c>
      <c r="G88" s="144"/>
    </row>
    <row r="89" spans="1:7" x14ac:dyDescent="0.45">
      <c r="A89" s="63">
        <f>'BPU_Lot-02_Centre 2'!A89</f>
        <v>8</v>
      </c>
      <c r="B89" s="102" t="str">
        <f>'BPU_Lot-02_Centre 2'!B89</f>
        <v>Communication, Dossier Technique et Formation</v>
      </c>
      <c r="C89" s="65">
        <f>'BPU_Lot-02_Centre 2'!C89</f>
        <v>0</v>
      </c>
      <c r="D89" s="65"/>
      <c r="E89" s="66"/>
      <c r="F89" s="67"/>
      <c r="G89" s="145">
        <f>SUM(F90:F94)</f>
        <v>0</v>
      </c>
    </row>
    <row r="90" spans="1:7" ht="52.5" x14ac:dyDescent="0.45">
      <c r="A90" s="69" t="str">
        <f>'BPU_Lot-02_Centre 2'!A90</f>
        <v>8.1</v>
      </c>
      <c r="B90" s="70" t="str">
        <f>'BPU_Lot-02_Centre 2'!B90</f>
        <v>Fourniture et pose de panneau de chantier suivant le modèle établi par le Maitre d'œuvre et validé par le Maitre d'Ouvrage et l'Autorité Contractante</v>
      </c>
      <c r="C90" s="71" t="str">
        <f>'BPU_Lot-02_Centre 2'!C90</f>
        <v>u</v>
      </c>
      <c r="D90" s="71">
        <v>2</v>
      </c>
      <c r="E90" s="73">
        <f>'BPU_Lot-02_Centre 2'!D90</f>
        <v>0</v>
      </c>
      <c r="F90" s="101">
        <f t="shared" si="2"/>
        <v>0</v>
      </c>
      <c r="G90" s="146"/>
    </row>
    <row r="91" spans="1:7" ht="70" x14ac:dyDescent="0.45">
      <c r="A91" s="69" t="str">
        <f>'BPU_Lot-02_Centre 2'!A91</f>
        <v>8.2</v>
      </c>
      <c r="B91" s="70" t="str">
        <f>'BPU_Lot-02_Centre 2'!B91</f>
        <v>Fourniture et pose de visibilité (plaque en plexiglass) sur la clôture du forage, du château d'eau et des Bornes fontaines suivant le modèle établi par le Maitre d'œuvre et validé par le Maitre d'Ouvrage et l'Autorité Contractante</v>
      </c>
      <c r="C91" s="71" t="str">
        <f>'BPU_Lot-02_Centre 2'!C91</f>
        <v>u</v>
      </c>
      <c r="D91" s="71">
        <v>9</v>
      </c>
      <c r="E91" s="73">
        <f>'BPU_Lot-02_Centre 2'!D91</f>
        <v>0</v>
      </c>
      <c r="F91" s="101">
        <f t="shared" si="2"/>
        <v>0</v>
      </c>
      <c r="G91" s="146"/>
    </row>
    <row r="92" spans="1:7" ht="35" x14ac:dyDescent="0.45">
      <c r="A92" s="69" t="str">
        <f>'BPU_Lot-02_Centre 2'!A92</f>
        <v>8.3</v>
      </c>
      <c r="B92" s="70" t="str">
        <f>'BPU_Lot-02_Centre 2'!B92</f>
        <v>Fourniture de smartphones avec du crédit de communication sur toute la durée du projet</v>
      </c>
      <c r="C92" s="71" t="str">
        <f>'BPU_Lot-02_Centre 2'!C92</f>
        <v>u</v>
      </c>
      <c r="D92" s="71">
        <v>4</v>
      </c>
      <c r="E92" s="73">
        <f>'BPU_Lot-02_Centre 2'!D92</f>
        <v>0</v>
      </c>
      <c r="F92" s="103">
        <f t="shared" si="2"/>
        <v>0</v>
      </c>
      <c r="G92" s="146"/>
    </row>
    <row r="93" spans="1:7" ht="87.5" x14ac:dyDescent="0.45">
      <c r="A93" s="69" t="str">
        <f>'BPU_Lot-02_Centre 2'!A93</f>
        <v>8.4</v>
      </c>
      <c r="B93" s="70" t="str">
        <f>'BPU_Lot-02_Centre 2'!B93</f>
        <v>Documents de récolement incluant les différents plans d'installation des ouvrages (forages, châteaux d'eau, réseau de refoulement, réseau de distribution, pièces spéciales, etc.), PV (essais de pression, essais généraux, essai de fonctionnement, etc.). Les profils en long finaux des refoulements</v>
      </c>
      <c r="C93" s="71" t="str">
        <f>'BPU_Lot-02_Centre 2'!C93</f>
        <v>Fft</v>
      </c>
      <c r="D93" s="72">
        <v>1</v>
      </c>
      <c r="E93" s="73">
        <f>'BPU_Lot-02_Centre 2'!D93</f>
        <v>0</v>
      </c>
      <c r="F93" s="101">
        <f t="shared" si="2"/>
        <v>0</v>
      </c>
      <c r="G93" s="146"/>
    </row>
    <row r="94" spans="1:7" ht="87.5" x14ac:dyDescent="0.45">
      <c r="A94" s="69" t="str">
        <f>'BPU_Lot-02_Centre 2'!A94</f>
        <v>8.5</v>
      </c>
      <c r="B94" s="81" t="str">
        <f>'BPU_Lot-02_Centre 2'!B94</f>
        <v>Formation de 3 utilisateurs (Comité de Gestion) à la maintenance courante et à la maitrise de la gestion du système (Faire une formation théorique et phase pratique) y compris un manuel d'entretien (schéma électrique, démontage et remontage du système simplifié de traitement de l'eau, etc.)</v>
      </c>
      <c r="C94" s="80" t="str">
        <f>'BPU_Lot-02_Centre 2'!C94</f>
        <v>Fft</v>
      </c>
      <c r="D94" s="72">
        <v>1</v>
      </c>
      <c r="E94" s="73">
        <f>'BPU_Lot-02_Centre 2'!D94</f>
        <v>0</v>
      </c>
      <c r="F94" s="101">
        <f t="shared" si="2"/>
        <v>0</v>
      </c>
      <c r="G94" s="147"/>
    </row>
    <row r="95" spans="1:7" s="91" customFormat="1" ht="37.5" customHeight="1" thickBot="1" x14ac:dyDescent="0.35">
      <c r="A95" s="139" t="s">
        <v>219</v>
      </c>
      <c r="B95" s="140"/>
      <c r="C95" s="140"/>
      <c r="D95" s="141"/>
      <c r="E95" s="88"/>
      <c r="F95" s="89"/>
      <c r="G95" s="90">
        <f>SUM(G2:G94)</f>
        <v>0</v>
      </c>
    </row>
    <row r="96" spans="1:7" ht="18" thickTop="1" x14ac:dyDescent="0.45">
      <c r="G96" s="95"/>
    </row>
    <row r="97" spans="7:7" x14ac:dyDescent="0.45">
      <c r="G97" s="96"/>
    </row>
    <row r="98" spans="7:7" x14ac:dyDescent="0.45">
      <c r="G98" s="96"/>
    </row>
  </sheetData>
  <sheetProtection algorithmName="SHA-512" hashValue="1NszPCaNZru5iEkNNBZZ/qr+qqyWh7dmIFot58mYqPdZSGDSLlkPA3eowRwIfg/nLZT6NAFTN+RGPKlUEPv8JA==" saltValue="obyOC5DKiSORHa/egWTHEQ==" spinCount="100000" sheet="1" objects="1" scenarios="1"/>
  <mergeCells count="9">
    <mergeCell ref="A95:D95"/>
    <mergeCell ref="G82:G88"/>
    <mergeCell ref="G89:G94"/>
    <mergeCell ref="G2:G6"/>
    <mergeCell ref="G7:G23"/>
    <mergeCell ref="G63:G67"/>
    <mergeCell ref="G69:G81"/>
    <mergeCell ref="G34:G62"/>
    <mergeCell ref="G24:G33"/>
  </mergeCells>
  <phoneticPr fontId="6" type="noConversion"/>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1F70D-EC34-4FB8-A112-0C9DF2A06F79}">
  <dimension ref="A1:IV19"/>
  <sheetViews>
    <sheetView showGridLines="0" workbookViewId="0">
      <selection activeCell="C3" sqref="C3"/>
    </sheetView>
  </sheetViews>
  <sheetFormatPr defaultColWidth="18.75" defaultRowHeight="16" x14ac:dyDescent="0.45"/>
  <cols>
    <col min="1" max="1" width="10.58203125" style="107" customWidth="1"/>
    <col min="2" max="2" width="21.5" style="107" customWidth="1"/>
    <col min="3" max="3" width="70.25" style="107" customWidth="1"/>
    <col min="4" max="4" width="49.58203125" style="107" customWidth="1"/>
    <col min="5" max="253" width="8" style="107" customWidth="1"/>
    <col min="254" max="254" width="10.58203125" style="107" customWidth="1"/>
    <col min="255" max="255" width="57.75" style="107" customWidth="1"/>
    <col min="256" max="256" width="18.75" style="107"/>
    <col min="257" max="257" width="10.58203125" style="107" customWidth="1"/>
    <col min="258" max="258" width="77.25" style="107" customWidth="1"/>
    <col min="259" max="259" width="28.5" style="107" customWidth="1"/>
    <col min="260" max="260" width="37.58203125" style="107" customWidth="1"/>
    <col min="261" max="509" width="8" style="107" customWidth="1"/>
    <col min="510" max="510" width="10.58203125" style="107" customWidth="1"/>
    <col min="511" max="511" width="57.75" style="107" customWidth="1"/>
    <col min="512" max="512" width="18.75" style="107"/>
    <col min="513" max="513" width="10.58203125" style="107" customWidth="1"/>
    <col min="514" max="514" width="77.25" style="107" customWidth="1"/>
    <col min="515" max="515" width="28.5" style="107" customWidth="1"/>
    <col min="516" max="516" width="37.58203125" style="107" customWidth="1"/>
    <col min="517" max="765" width="8" style="107" customWidth="1"/>
    <col min="766" max="766" width="10.58203125" style="107" customWidth="1"/>
    <col min="767" max="767" width="57.75" style="107" customWidth="1"/>
    <col min="768" max="768" width="18.75" style="107"/>
    <col min="769" max="769" width="10.58203125" style="107" customWidth="1"/>
    <col min="770" max="770" width="77.25" style="107" customWidth="1"/>
    <col min="771" max="771" width="28.5" style="107" customWidth="1"/>
    <col min="772" max="772" width="37.58203125" style="107" customWidth="1"/>
    <col min="773" max="1021" width="8" style="107" customWidth="1"/>
    <col min="1022" max="1022" width="10.58203125" style="107" customWidth="1"/>
    <col min="1023" max="1023" width="57.75" style="107" customWidth="1"/>
    <col min="1024" max="1024" width="18.75" style="107"/>
    <col min="1025" max="1025" width="10.58203125" style="107" customWidth="1"/>
    <col min="1026" max="1026" width="77.25" style="107" customWidth="1"/>
    <col min="1027" max="1027" width="28.5" style="107" customWidth="1"/>
    <col min="1028" max="1028" width="37.58203125" style="107" customWidth="1"/>
    <col min="1029" max="1277" width="8" style="107" customWidth="1"/>
    <col min="1278" max="1278" width="10.58203125" style="107" customWidth="1"/>
    <col min="1279" max="1279" width="57.75" style="107" customWidth="1"/>
    <col min="1280" max="1280" width="18.75" style="107"/>
    <col min="1281" max="1281" width="10.58203125" style="107" customWidth="1"/>
    <col min="1282" max="1282" width="77.25" style="107" customWidth="1"/>
    <col min="1283" max="1283" width="28.5" style="107" customWidth="1"/>
    <col min="1284" max="1284" width="37.58203125" style="107" customWidth="1"/>
    <col min="1285" max="1533" width="8" style="107" customWidth="1"/>
    <col min="1534" max="1534" width="10.58203125" style="107" customWidth="1"/>
    <col min="1535" max="1535" width="57.75" style="107" customWidth="1"/>
    <col min="1536" max="1536" width="18.75" style="107"/>
    <col min="1537" max="1537" width="10.58203125" style="107" customWidth="1"/>
    <col min="1538" max="1538" width="77.25" style="107" customWidth="1"/>
    <col min="1539" max="1539" width="28.5" style="107" customWidth="1"/>
    <col min="1540" max="1540" width="37.58203125" style="107" customWidth="1"/>
    <col min="1541" max="1789" width="8" style="107" customWidth="1"/>
    <col min="1790" max="1790" width="10.58203125" style="107" customWidth="1"/>
    <col min="1791" max="1791" width="57.75" style="107" customWidth="1"/>
    <col min="1792" max="1792" width="18.75" style="107"/>
    <col min="1793" max="1793" width="10.58203125" style="107" customWidth="1"/>
    <col min="1794" max="1794" width="77.25" style="107" customWidth="1"/>
    <col min="1795" max="1795" width="28.5" style="107" customWidth="1"/>
    <col min="1796" max="1796" width="37.58203125" style="107" customWidth="1"/>
    <col min="1797" max="2045" width="8" style="107" customWidth="1"/>
    <col min="2046" max="2046" width="10.58203125" style="107" customWidth="1"/>
    <col min="2047" max="2047" width="57.75" style="107" customWidth="1"/>
    <col min="2048" max="2048" width="18.75" style="107"/>
    <col min="2049" max="2049" width="10.58203125" style="107" customWidth="1"/>
    <col min="2050" max="2050" width="77.25" style="107" customWidth="1"/>
    <col min="2051" max="2051" width="28.5" style="107" customWidth="1"/>
    <col min="2052" max="2052" width="37.58203125" style="107" customWidth="1"/>
    <col min="2053" max="2301" width="8" style="107" customWidth="1"/>
    <col min="2302" max="2302" width="10.58203125" style="107" customWidth="1"/>
    <col min="2303" max="2303" width="57.75" style="107" customWidth="1"/>
    <col min="2304" max="2304" width="18.75" style="107"/>
    <col min="2305" max="2305" width="10.58203125" style="107" customWidth="1"/>
    <col min="2306" max="2306" width="77.25" style="107" customWidth="1"/>
    <col min="2307" max="2307" width="28.5" style="107" customWidth="1"/>
    <col min="2308" max="2308" width="37.58203125" style="107" customWidth="1"/>
    <col min="2309" max="2557" width="8" style="107" customWidth="1"/>
    <col min="2558" max="2558" width="10.58203125" style="107" customWidth="1"/>
    <col min="2559" max="2559" width="57.75" style="107" customWidth="1"/>
    <col min="2560" max="2560" width="18.75" style="107"/>
    <col min="2561" max="2561" width="10.58203125" style="107" customWidth="1"/>
    <col min="2562" max="2562" width="77.25" style="107" customWidth="1"/>
    <col min="2563" max="2563" width="28.5" style="107" customWidth="1"/>
    <col min="2564" max="2564" width="37.58203125" style="107" customWidth="1"/>
    <col min="2565" max="2813" width="8" style="107" customWidth="1"/>
    <col min="2814" max="2814" width="10.58203125" style="107" customWidth="1"/>
    <col min="2815" max="2815" width="57.75" style="107" customWidth="1"/>
    <col min="2816" max="2816" width="18.75" style="107"/>
    <col min="2817" max="2817" width="10.58203125" style="107" customWidth="1"/>
    <col min="2818" max="2818" width="77.25" style="107" customWidth="1"/>
    <col min="2819" max="2819" width="28.5" style="107" customWidth="1"/>
    <col min="2820" max="2820" width="37.58203125" style="107" customWidth="1"/>
    <col min="2821" max="3069" width="8" style="107" customWidth="1"/>
    <col min="3070" max="3070" width="10.58203125" style="107" customWidth="1"/>
    <col min="3071" max="3071" width="57.75" style="107" customWidth="1"/>
    <col min="3072" max="3072" width="18.75" style="107"/>
    <col min="3073" max="3073" width="10.58203125" style="107" customWidth="1"/>
    <col min="3074" max="3074" width="77.25" style="107" customWidth="1"/>
    <col min="3075" max="3075" width="28.5" style="107" customWidth="1"/>
    <col min="3076" max="3076" width="37.58203125" style="107" customWidth="1"/>
    <col min="3077" max="3325" width="8" style="107" customWidth="1"/>
    <col min="3326" max="3326" width="10.58203125" style="107" customWidth="1"/>
    <col min="3327" max="3327" width="57.75" style="107" customWidth="1"/>
    <col min="3328" max="3328" width="18.75" style="107"/>
    <col min="3329" max="3329" width="10.58203125" style="107" customWidth="1"/>
    <col min="3330" max="3330" width="77.25" style="107" customWidth="1"/>
    <col min="3331" max="3331" width="28.5" style="107" customWidth="1"/>
    <col min="3332" max="3332" width="37.58203125" style="107" customWidth="1"/>
    <col min="3333" max="3581" width="8" style="107" customWidth="1"/>
    <col min="3582" max="3582" width="10.58203125" style="107" customWidth="1"/>
    <col min="3583" max="3583" width="57.75" style="107" customWidth="1"/>
    <col min="3584" max="3584" width="18.75" style="107"/>
    <col min="3585" max="3585" width="10.58203125" style="107" customWidth="1"/>
    <col min="3586" max="3586" width="77.25" style="107" customWidth="1"/>
    <col min="3587" max="3587" width="28.5" style="107" customWidth="1"/>
    <col min="3588" max="3588" width="37.58203125" style="107" customWidth="1"/>
    <col min="3589" max="3837" width="8" style="107" customWidth="1"/>
    <col min="3838" max="3838" width="10.58203125" style="107" customWidth="1"/>
    <col min="3839" max="3839" width="57.75" style="107" customWidth="1"/>
    <col min="3840" max="3840" width="18.75" style="107"/>
    <col min="3841" max="3841" width="10.58203125" style="107" customWidth="1"/>
    <col min="3842" max="3842" width="77.25" style="107" customWidth="1"/>
    <col min="3843" max="3843" width="28.5" style="107" customWidth="1"/>
    <col min="3844" max="3844" width="37.58203125" style="107" customWidth="1"/>
    <col min="3845" max="4093" width="8" style="107" customWidth="1"/>
    <col min="4094" max="4094" width="10.58203125" style="107" customWidth="1"/>
    <col min="4095" max="4095" width="57.75" style="107" customWidth="1"/>
    <col min="4096" max="4096" width="18.75" style="107"/>
    <col min="4097" max="4097" width="10.58203125" style="107" customWidth="1"/>
    <col min="4098" max="4098" width="77.25" style="107" customWidth="1"/>
    <col min="4099" max="4099" width="28.5" style="107" customWidth="1"/>
    <col min="4100" max="4100" width="37.58203125" style="107" customWidth="1"/>
    <col min="4101" max="4349" width="8" style="107" customWidth="1"/>
    <col min="4350" max="4350" width="10.58203125" style="107" customWidth="1"/>
    <col min="4351" max="4351" width="57.75" style="107" customWidth="1"/>
    <col min="4352" max="4352" width="18.75" style="107"/>
    <col min="4353" max="4353" width="10.58203125" style="107" customWidth="1"/>
    <col min="4354" max="4354" width="77.25" style="107" customWidth="1"/>
    <col min="4355" max="4355" width="28.5" style="107" customWidth="1"/>
    <col min="4356" max="4356" width="37.58203125" style="107" customWidth="1"/>
    <col min="4357" max="4605" width="8" style="107" customWidth="1"/>
    <col min="4606" max="4606" width="10.58203125" style="107" customWidth="1"/>
    <col min="4607" max="4607" width="57.75" style="107" customWidth="1"/>
    <col min="4608" max="4608" width="18.75" style="107"/>
    <col min="4609" max="4609" width="10.58203125" style="107" customWidth="1"/>
    <col min="4610" max="4610" width="77.25" style="107" customWidth="1"/>
    <col min="4611" max="4611" width="28.5" style="107" customWidth="1"/>
    <col min="4612" max="4612" width="37.58203125" style="107" customWidth="1"/>
    <col min="4613" max="4861" width="8" style="107" customWidth="1"/>
    <col min="4862" max="4862" width="10.58203125" style="107" customWidth="1"/>
    <col min="4863" max="4863" width="57.75" style="107" customWidth="1"/>
    <col min="4864" max="4864" width="18.75" style="107"/>
    <col min="4865" max="4865" width="10.58203125" style="107" customWidth="1"/>
    <col min="4866" max="4866" width="77.25" style="107" customWidth="1"/>
    <col min="4867" max="4867" width="28.5" style="107" customWidth="1"/>
    <col min="4868" max="4868" width="37.58203125" style="107" customWidth="1"/>
    <col min="4869" max="5117" width="8" style="107" customWidth="1"/>
    <col min="5118" max="5118" width="10.58203125" style="107" customWidth="1"/>
    <col min="5119" max="5119" width="57.75" style="107" customWidth="1"/>
    <col min="5120" max="5120" width="18.75" style="107"/>
    <col min="5121" max="5121" width="10.58203125" style="107" customWidth="1"/>
    <col min="5122" max="5122" width="77.25" style="107" customWidth="1"/>
    <col min="5123" max="5123" width="28.5" style="107" customWidth="1"/>
    <col min="5124" max="5124" width="37.58203125" style="107" customWidth="1"/>
    <col min="5125" max="5373" width="8" style="107" customWidth="1"/>
    <col min="5374" max="5374" width="10.58203125" style="107" customWidth="1"/>
    <col min="5375" max="5375" width="57.75" style="107" customWidth="1"/>
    <col min="5376" max="5376" width="18.75" style="107"/>
    <col min="5377" max="5377" width="10.58203125" style="107" customWidth="1"/>
    <col min="5378" max="5378" width="77.25" style="107" customWidth="1"/>
    <col min="5379" max="5379" width="28.5" style="107" customWidth="1"/>
    <col min="5380" max="5380" width="37.58203125" style="107" customWidth="1"/>
    <col min="5381" max="5629" width="8" style="107" customWidth="1"/>
    <col min="5630" max="5630" width="10.58203125" style="107" customWidth="1"/>
    <col min="5631" max="5631" width="57.75" style="107" customWidth="1"/>
    <col min="5632" max="5632" width="18.75" style="107"/>
    <col min="5633" max="5633" width="10.58203125" style="107" customWidth="1"/>
    <col min="5634" max="5634" width="77.25" style="107" customWidth="1"/>
    <col min="5635" max="5635" width="28.5" style="107" customWidth="1"/>
    <col min="5636" max="5636" width="37.58203125" style="107" customWidth="1"/>
    <col min="5637" max="5885" width="8" style="107" customWidth="1"/>
    <col min="5886" max="5886" width="10.58203125" style="107" customWidth="1"/>
    <col min="5887" max="5887" width="57.75" style="107" customWidth="1"/>
    <col min="5888" max="5888" width="18.75" style="107"/>
    <col min="5889" max="5889" width="10.58203125" style="107" customWidth="1"/>
    <col min="5890" max="5890" width="77.25" style="107" customWidth="1"/>
    <col min="5891" max="5891" width="28.5" style="107" customWidth="1"/>
    <col min="5892" max="5892" width="37.58203125" style="107" customWidth="1"/>
    <col min="5893" max="6141" width="8" style="107" customWidth="1"/>
    <col min="6142" max="6142" width="10.58203125" style="107" customWidth="1"/>
    <col min="6143" max="6143" width="57.75" style="107" customWidth="1"/>
    <col min="6144" max="6144" width="18.75" style="107"/>
    <col min="6145" max="6145" width="10.58203125" style="107" customWidth="1"/>
    <col min="6146" max="6146" width="77.25" style="107" customWidth="1"/>
    <col min="6147" max="6147" width="28.5" style="107" customWidth="1"/>
    <col min="6148" max="6148" width="37.58203125" style="107" customWidth="1"/>
    <col min="6149" max="6397" width="8" style="107" customWidth="1"/>
    <col min="6398" max="6398" width="10.58203125" style="107" customWidth="1"/>
    <col min="6399" max="6399" width="57.75" style="107" customWidth="1"/>
    <col min="6400" max="6400" width="18.75" style="107"/>
    <col min="6401" max="6401" width="10.58203125" style="107" customWidth="1"/>
    <col min="6402" max="6402" width="77.25" style="107" customWidth="1"/>
    <col min="6403" max="6403" width="28.5" style="107" customWidth="1"/>
    <col min="6404" max="6404" width="37.58203125" style="107" customWidth="1"/>
    <col min="6405" max="6653" width="8" style="107" customWidth="1"/>
    <col min="6654" max="6654" width="10.58203125" style="107" customWidth="1"/>
    <col min="6655" max="6655" width="57.75" style="107" customWidth="1"/>
    <col min="6656" max="6656" width="18.75" style="107"/>
    <col min="6657" max="6657" width="10.58203125" style="107" customWidth="1"/>
    <col min="6658" max="6658" width="77.25" style="107" customWidth="1"/>
    <col min="6659" max="6659" width="28.5" style="107" customWidth="1"/>
    <col min="6660" max="6660" width="37.58203125" style="107" customWidth="1"/>
    <col min="6661" max="6909" width="8" style="107" customWidth="1"/>
    <col min="6910" max="6910" width="10.58203125" style="107" customWidth="1"/>
    <col min="6911" max="6911" width="57.75" style="107" customWidth="1"/>
    <col min="6912" max="6912" width="18.75" style="107"/>
    <col min="6913" max="6913" width="10.58203125" style="107" customWidth="1"/>
    <col min="6914" max="6914" width="77.25" style="107" customWidth="1"/>
    <col min="6915" max="6915" width="28.5" style="107" customWidth="1"/>
    <col min="6916" max="6916" width="37.58203125" style="107" customWidth="1"/>
    <col min="6917" max="7165" width="8" style="107" customWidth="1"/>
    <col min="7166" max="7166" width="10.58203125" style="107" customWidth="1"/>
    <col min="7167" max="7167" width="57.75" style="107" customWidth="1"/>
    <col min="7168" max="7168" width="18.75" style="107"/>
    <col min="7169" max="7169" width="10.58203125" style="107" customWidth="1"/>
    <col min="7170" max="7170" width="77.25" style="107" customWidth="1"/>
    <col min="7171" max="7171" width="28.5" style="107" customWidth="1"/>
    <col min="7172" max="7172" width="37.58203125" style="107" customWidth="1"/>
    <col min="7173" max="7421" width="8" style="107" customWidth="1"/>
    <col min="7422" max="7422" width="10.58203125" style="107" customWidth="1"/>
    <col min="7423" max="7423" width="57.75" style="107" customWidth="1"/>
    <col min="7424" max="7424" width="18.75" style="107"/>
    <col min="7425" max="7425" width="10.58203125" style="107" customWidth="1"/>
    <col min="7426" max="7426" width="77.25" style="107" customWidth="1"/>
    <col min="7427" max="7427" width="28.5" style="107" customWidth="1"/>
    <col min="7428" max="7428" width="37.58203125" style="107" customWidth="1"/>
    <col min="7429" max="7677" width="8" style="107" customWidth="1"/>
    <col min="7678" max="7678" width="10.58203125" style="107" customWidth="1"/>
    <col min="7679" max="7679" width="57.75" style="107" customWidth="1"/>
    <col min="7680" max="7680" width="18.75" style="107"/>
    <col min="7681" max="7681" width="10.58203125" style="107" customWidth="1"/>
    <col min="7682" max="7682" width="77.25" style="107" customWidth="1"/>
    <col min="7683" max="7683" width="28.5" style="107" customWidth="1"/>
    <col min="7684" max="7684" width="37.58203125" style="107" customWidth="1"/>
    <col min="7685" max="7933" width="8" style="107" customWidth="1"/>
    <col min="7934" max="7934" width="10.58203125" style="107" customWidth="1"/>
    <col min="7935" max="7935" width="57.75" style="107" customWidth="1"/>
    <col min="7936" max="7936" width="18.75" style="107"/>
    <col min="7937" max="7937" width="10.58203125" style="107" customWidth="1"/>
    <col min="7938" max="7938" width="77.25" style="107" customWidth="1"/>
    <col min="7939" max="7939" width="28.5" style="107" customWidth="1"/>
    <col min="7940" max="7940" width="37.58203125" style="107" customWidth="1"/>
    <col min="7941" max="8189" width="8" style="107" customWidth="1"/>
    <col min="8190" max="8190" width="10.58203125" style="107" customWidth="1"/>
    <col min="8191" max="8191" width="57.75" style="107" customWidth="1"/>
    <col min="8192" max="8192" width="18.75" style="107"/>
    <col min="8193" max="8193" width="10.58203125" style="107" customWidth="1"/>
    <col min="8194" max="8194" width="77.25" style="107" customWidth="1"/>
    <col min="8195" max="8195" width="28.5" style="107" customWidth="1"/>
    <col min="8196" max="8196" width="37.58203125" style="107" customWidth="1"/>
    <col min="8197" max="8445" width="8" style="107" customWidth="1"/>
    <col min="8446" max="8446" width="10.58203125" style="107" customWidth="1"/>
    <col min="8447" max="8447" width="57.75" style="107" customWidth="1"/>
    <col min="8448" max="8448" width="18.75" style="107"/>
    <col min="8449" max="8449" width="10.58203125" style="107" customWidth="1"/>
    <col min="8450" max="8450" width="77.25" style="107" customWidth="1"/>
    <col min="8451" max="8451" width="28.5" style="107" customWidth="1"/>
    <col min="8452" max="8452" width="37.58203125" style="107" customWidth="1"/>
    <col min="8453" max="8701" width="8" style="107" customWidth="1"/>
    <col min="8702" max="8702" width="10.58203125" style="107" customWidth="1"/>
    <col min="8703" max="8703" width="57.75" style="107" customWidth="1"/>
    <col min="8704" max="8704" width="18.75" style="107"/>
    <col min="8705" max="8705" width="10.58203125" style="107" customWidth="1"/>
    <col min="8706" max="8706" width="77.25" style="107" customWidth="1"/>
    <col min="8707" max="8707" width="28.5" style="107" customWidth="1"/>
    <col min="8708" max="8708" width="37.58203125" style="107" customWidth="1"/>
    <col min="8709" max="8957" width="8" style="107" customWidth="1"/>
    <col min="8958" max="8958" width="10.58203125" style="107" customWidth="1"/>
    <col min="8959" max="8959" width="57.75" style="107" customWidth="1"/>
    <col min="8960" max="8960" width="18.75" style="107"/>
    <col min="8961" max="8961" width="10.58203125" style="107" customWidth="1"/>
    <col min="8962" max="8962" width="77.25" style="107" customWidth="1"/>
    <col min="8963" max="8963" width="28.5" style="107" customWidth="1"/>
    <col min="8964" max="8964" width="37.58203125" style="107" customWidth="1"/>
    <col min="8965" max="9213" width="8" style="107" customWidth="1"/>
    <col min="9214" max="9214" width="10.58203125" style="107" customWidth="1"/>
    <col min="9215" max="9215" width="57.75" style="107" customWidth="1"/>
    <col min="9216" max="9216" width="18.75" style="107"/>
    <col min="9217" max="9217" width="10.58203125" style="107" customWidth="1"/>
    <col min="9218" max="9218" width="77.25" style="107" customWidth="1"/>
    <col min="9219" max="9219" width="28.5" style="107" customWidth="1"/>
    <col min="9220" max="9220" width="37.58203125" style="107" customWidth="1"/>
    <col min="9221" max="9469" width="8" style="107" customWidth="1"/>
    <col min="9470" max="9470" width="10.58203125" style="107" customWidth="1"/>
    <col min="9471" max="9471" width="57.75" style="107" customWidth="1"/>
    <col min="9472" max="9472" width="18.75" style="107"/>
    <col min="9473" max="9473" width="10.58203125" style="107" customWidth="1"/>
    <col min="9474" max="9474" width="77.25" style="107" customWidth="1"/>
    <col min="9475" max="9475" width="28.5" style="107" customWidth="1"/>
    <col min="9476" max="9476" width="37.58203125" style="107" customWidth="1"/>
    <col min="9477" max="9725" width="8" style="107" customWidth="1"/>
    <col min="9726" max="9726" width="10.58203125" style="107" customWidth="1"/>
    <col min="9727" max="9727" width="57.75" style="107" customWidth="1"/>
    <col min="9728" max="9728" width="18.75" style="107"/>
    <col min="9729" max="9729" width="10.58203125" style="107" customWidth="1"/>
    <col min="9730" max="9730" width="77.25" style="107" customWidth="1"/>
    <col min="9731" max="9731" width="28.5" style="107" customWidth="1"/>
    <col min="9732" max="9732" width="37.58203125" style="107" customWidth="1"/>
    <col min="9733" max="9981" width="8" style="107" customWidth="1"/>
    <col min="9982" max="9982" width="10.58203125" style="107" customWidth="1"/>
    <col min="9983" max="9983" width="57.75" style="107" customWidth="1"/>
    <col min="9984" max="9984" width="18.75" style="107"/>
    <col min="9985" max="9985" width="10.58203125" style="107" customWidth="1"/>
    <col min="9986" max="9986" width="77.25" style="107" customWidth="1"/>
    <col min="9987" max="9987" width="28.5" style="107" customWidth="1"/>
    <col min="9988" max="9988" width="37.58203125" style="107" customWidth="1"/>
    <col min="9989" max="10237" width="8" style="107" customWidth="1"/>
    <col min="10238" max="10238" width="10.58203125" style="107" customWidth="1"/>
    <col min="10239" max="10239" width="57.75" style="107" customWidth="1"/>
    <col min="10240" max="10240" width="18.75" style="107"/>
    <col min="10241" max="10241" width="10.58203125" style="107" customWidth="1"/>
    <col min="10242" max="10242" width="77.25" style="107" customWidth="1"/>
    <col min="10243" max="10243" width="28.5" style="107" customWidth="1"/>
    <col min="10244" max="10244" width="37.58203125" style="107" customWidth="1"/>
    <col min="10245" max="10493" width="8" style="107" customWidth="1"/>
    <col min="10494" max="10494" width="10.58203125" style="107" customWidth="1"/>
    <col min="10495" max="10495" width="57.75" style="107" customWidth="1"/>
    <col min="10496" max="10496" width="18.75" style="107"/>
    <col min="10497" max="10497" width="10.58203125" style="107" customWidth="1"/>
    <col min="10498" max="10498" width="77.25" style="107" customWidth="1"/>
    <col min="10499" max="10499" width="28.5" style="107" customWidth="1"/>
    <col min="10500" max="10500" width="37.58203125" style="107" customWidth="1"/>
    <col min="10501" max="10749" width="8" style="107" customWidth="1"/>
    <col min="10750" max="10750" width="10.58203125" style="107" customWidth="1"/>
    <col min="10751" max="10751" width="57.75" style="107" customWidth="1"/>
    <col min="10752" max="10752" width="18.75" style="107"/>
    <col min="10753" max="10753" width="10.58203125" style="107" customWidth="1"/>
    <col min="10754" max="10754" width="77.25" style="107" customWidth="1"/>
    <col min="10755" max="10755" width="28.5" style="107" customWidth="1"/>
    <col min="10756" max="10756" width="37.58203125" style="107" customWidth="1"/>
    <col min="10757" max="11005" width="8" style="107" customWidth="1"/>
    <col min="11006" max="11006" width="10.58203125" style="107" customWidth="1"/>
    <col min="11007" max="11007" width="57.75" style="107" customWidth="1"/>
    <col min="11008" max="11008" width="18.75" style="107"/>
    <col min="11009" max="11009" width="10.58203125" style="107" customWidth="1"/>
    <col min="11010" max="11010" width="77.25" style="107" customWidth="1"/>
    <col min="11011" max="11011" width="28.5" style="107" customWidth="1"/>
    <col min="11012" max="11012" width="37.58203125" style="107" customWidth="1"/>
    <col min="11013" max="11261" width="8" style="107" customWidth="1"/>
    <col min="11262" max="11262" width="10.58203125" style="107" customWidth="1"/>
    <col min="11263" max="11263" width="57.75" style="107" customWidth="1"/>
    <col min="11264" max="11264" width="18.75" style="107"/>
    <col min="11265" max="11265" width="10.58203125" style="107" customWidth="1"/>
    <col min="11266" max="11266" width="77.25" style="107" customWidth="1"/>
    <col min="11267" max="11267" width="28.5" style="107" customWidth="1"/>
    <col min="11268" max="11268" width="37.58203125" style="107" customWidth="1"/>
    <col min="11269" max="11517" width="8" style="107" customWidth="1"/>
    <col min="11518" max="11518" width="10.58203125" style="107" customWidth="1"/>
    <col min="11519" max="11519" width="57.75" style="107" customWidth="1"/>
    <col min="11520" max="11520" width="18.75" style="107"/>
    <col min="11521" max="11521" width="10.58203125" style="107" customWidth="1"/>
    <col min="11522" max="11522" width="77.25" style="107" customWidth="1"/>
    <col min="11523" max="11523" width="28.5" style="107" customWidth="1"/>
    <col min="11524" max="11524" width="37.58203125" style="107" customWidth="1"/>
    <col min="11525" max="11773" width="8" style="107" customWidth="1"/>
    <col min="11774" max="11774" width="10.58203125" style="107" customWidth="1"/>
    <col min="11775" max="11775" width="57.75" style="107" customWidth="1"/>
    <col min="11776" max="11776" width="18.75" style="107"/>
    <col min="11777" max="11777" width="10.58203125" style="107" customWidth="1"/>
    <col min="11778" max="11778" width="77.25" style="107" customWidth="1"/>
    <col min="11779" max="11779" width="28.5" style="107" customWidth="1"/>
    <col min="11780" max="11780" width="37.58203125" style="107" customWidth="1"/>
    <col min="11781" max="12029" width="8" style="107" customWidth="1"/>
    <col min="12030" max="12030" width="10.58203125" style="107" customWidth="1"/>
    <col min="12031" max="12031" width="57.75" style="107" customWidth="1"/>
    <col min="12032" max="12032" width="18.75" style="107"/>
    <col min="12033" max="12033" width="10.58203125" style="107" customWidth="1"/>
    <col min="12034" max="12034" width="77.25" style="107" customWidth="1"/>
    <col min="12035" max="12035" width="28.5" style="107" customWidth="1"/>
    <col min="12036" max="12036" width="37.58203125" style="107" customWidth="1"/>
    <col min="12037" max="12285" width="8" style="107" customWidth="1"/>
    <col min="12286" max="12286" width="10.58203125" style="107" customWidth="1"/>
    <col min="12287" max="12287" width="57.75" style="107" customWidth="1"/>
    <col min="12288" max="12288" width="18.75" style="107"/>
    <col min="12289" max="12289" width="10.58203125" style="107" customWidth="1"/>
    <col min="12290" max="12290" width="77.25" style="107" customWidth="1"/>
    <col min="12291" max="12291" width="28.5" style="107" customWidth="1"/>
    <col min="12292" max="12292" width="37.58203125" style="107" customWidth="1"/>
    <col min="12293" max="12541" width="8" style="107" customWidth="1"/>
    <col min="12542" max="12542" width="10.58203125" style="107" customWidth="1"/>
    <col min="12543" max="12543" width="57.75" style="107" customWidth="1"/>
    <col min="12544" max="12544" width="18.75" style="107"/>
    <col min="12545" max="12545" width="10.58203125" style="107" customWidth="1"/>
    <col min="12546" max="12546" width="77.25" style="107" customWidth="1"/>
    <col min="12547" max="12547" width="28.5" style="107" customWidth="1"/>
    <col min="12548" max="12548" width="37.58203125" style="107" customWidth="1"/>
    <col min="12549" max="12797" width="8" style="107" customWidth="1"/>
    <col min="12798" max="12798" width="10.58203125" style="107" customWidth="1"/>
    <col min="12799" max="12799" width="57.75" style="107" customWidth="1"/>
    <col min="12800" max="12800" width="18.75" style="107"/>
    <col min="12801" max="12801" width="10.58203125" style="107" customWidth="1"/>
    <col min="12802" max="12802" width="77.25" style="107" customWidth="1"/>
    <col min="12803" max="12803" width="28.5" style="107" customWidth="1"/>
    <col min="12804" max="12804" width="37.58203125" style="107" customWidth="1"/>
    <col min="12805" max="13053" width="8" style="107" customWidth="1"/>
    <col min="13054" max="13054" width="10.58203125" style="107" customWidth="1"/>
    <col min="13055" max="13055" width="57.75" style="107" customWidth="1"/>
    <col min="13056" max="13056" width="18.75" style="107"/>
    <col min="13057" max="13057" width="10.58203125" style="107" customWidth="1"/>
    <col min="13058" max="13058" width="77.25" style="107" customWidth="1"/>
    <col min="13059" max="13059" width="28.5" style="107" customWidth="1"/>
    <col min="13060" max="13060" width="37.58203125" style="107" customWidth="1"/>
    <col min="13061" max="13309" width="8" style="107" customWidth="1"/>
    <col min="13310" max="13310" width="10.58203125" style="107" customWidth="1"/>
    <col min="13311" max="13311" width="57.75" style="107" customWidth="1"/>
    <col min="13312" max="13312" width="18.75" style="107"/>
    <col min="13313" max="13313" width="10.58203125" style="107" customWidth="1"/>
    <col min="13314" max="13314" width="77.25" style="107" customWidth="1"/>
    <col min="13315" max="13315" width="28.5" style="107" customWidth="1"/>
    <col min="13316" max="13316" width="37.58203125" style="107" customWidth="1"/>
    <col min="13317" max="13565" width="8" style="107" customWidth="1"/>
    <col min="13566" max="13566" width="10.58203125" style="107" customWidth="1"/>
    <col min="13567" max="13567" width="57.75" style="107" customWidth="1"/>
    <col min="13568" max="13568" width="18.75" style="107"/>
    <col min="13569" max="13569" width="10.58203125" style="107" customWidth="1"/>
    <col min="13570" max="13570" width="77.25" style="107" customWidth="1"/>
    <col min="13571" max="13571" width="28.5" style="107" customWidth="1"/>
    <col min="13572" max="13572" width="37.58203125" style="107" customWidth="1"/>
    <col min="13573" max="13821" width="8" style="107" customWidth="1"/>
    <col min="13822" max="13822" width="10.58203125" style="107" customWidth="1"/>
    <col min="13823" max="13823" width="57.75" style="107" customWidth="1"/>
    <col min="13824" max="13824" width="18.75" style="107"/>
    <col min="13825" max="13825" width="10.58203125" style="107" customWidth="1"/>
    <col min="13826" max="13826" width="77.25" style="107" customWidth="1"/>
    <col min="13827" max="13827" width="28.5" style="107" customWidth="1"/>
    <col min="13828" max="13828" width="37.58203125" style="107" customWidth="1"/>
    <col min="13829" max="14077" width="8" style="107" customWidth="1"/>
    <col min="14078" max="14078" width="10.58203125" style="107" customWidth="1"/>
    <col min="14079" max="14079" width="57.75" style="107" customWidth="1"/>
    <col min="14080" max="14080" width="18.75" style="107"/>
    <col min="14081" max="14081" width="10.58203125" style="107" customWidth="1"/>
    <col min="14082" max="14082" width="77.25" style="107" customWidth="1"/>
    <col min="14083" max="14083" width="28.5" style="107" customWidth="1"/>
    <col min="14084" max="14084" width="37.58203125" style="107" customWidth="1"/>
    <col min="14085" max="14333" width="8" style="107" customWidth="1"/>
    <col min="14334" max="14334" width="10.58203125" style="107" customWidth="1"/>
    <col min="14335" max="14335" width="57.75" style="107" customWidth="1"/>
    <col min="14336" max="14336" width="18.75" style="107"/>
    <col min="14337" max="14337" width="10.58203125" style="107" customWidth="1"/>
    <col min="14338" max="14338" width="77.25" style="107" customWidth="1"/>
    <col min="14339" max="14339" width="28.5" style="107" customWidth="1"/>
    <col min="14340" max="14340" width="37.58203125" style="107" customWidth="1"/>
    <col min="14341" max="14589" width="8" style="107" customWidth="1"/>
    <col min="14590" max="14590" width="10.58203125" style="107" customWidth="1"/>
    <col min="14591" max="14591" width="57.75" style="107" customWidth="1"/>
    <col min="14592" max="14592" width="18.75" style="107"/>
    <col min="14593" max="14593" width="10.58203125" style="107" customWidth="1"/>
    <col min="14594" max="14594" width="77.25" style="107" customWidth="1"/>
    <col min="14595" max="14595" width="28.5" style="107" customWidth="1"/>
    <col min="14596" max="14596" width="37.58203125" style="107" customWidth="1"/>
    <col min="14597" max="14845" width="8" style="107" customWidth="1"/>
    <col min="14846" max="14846" width="10.58203125" style="107" customWidth="1"/>
    <col min="14847" max="14847" width="57.75" style="107" customWidth="1"/>
    <col min="14848" max="14848" width="18.75" style="107"/>
    <col min="14849" max="14849" width="10.58203125" style="107" customWidth="1"/>
    <col min="14850" max="14850" width="77.25" style="107" customWidth="1"/>
    <col min="14851" max="14851" width="28.5" style="107" customWidth="1"/>
    <col min="14852" max="14852" width="37.58203125" style="107" customWidth="1"/>
    <col min="14853" max="15101" width="8" style="107" customWidth="1"/>
    <col min="15102" max="15102" width="10.58203125" style="107" customWidth="1"/>
    <col min="15103" max="15103" width="57.75" style="107" customWidth="1"/>
    <col min="15104" max="15104" width="18.75" style="107"/>
    <col min="15105" max="15105" width="10.58203125" style="107" customWidth="1"/>
    <col min="15106" max="15106" width="77.25" style="107" customWidth="1"/>
    <col min="15107" max="15107" width="28.5" style="107" customWidth="1"/>
    <col min="15108" max="15108" width="37.58203125" style="107" customWidth="1"/>
    <col min="15109" max="15357" width="8" style="107" customWidth="1"/>
    <col min="15358" max="15358" width="10.58203125" style="107" customWidth="1"/>
    <col min="15359" max="15359" width="57.75" style="107" customWidth="1"/>
    <col min="15360" max="15360" width="18.75" style="107"/>
    <col min="15361" max="15361" width="10.58203125" style="107" customWidth="1"/>
    <col min="15362" max="15362" width="77.25" style="107" customWidth="1"/>
    <col min="15363" max="15363" width="28.5" style="107" customWidth="1"/>
    <col min="15364" max="15364" width="37.58203125" style="107" customWidth="1"/>
    <col min="15365" max="15613" width="8" style="107" customWidth="1"/>
    <col min="15614" max="15614" width="10.58203125" style="107" customWidth="1"/>
    <col min="15615" max="15615" width="57.75" style="107" customWidth="1"/>
    <col min="15616" max="15616" width="18.75" style="107"/>
    <col min="15617" max="15617" width="10.58203125" style="107" customWidth="1"/>
    <col min="15618" max="15618" width="77.25" style="107" customWidth="1"/>
    <col min="15619" max="15619" width="28.5" style="107" customWidth="1"/>
    <col min="15620" max="15620" width="37.58203125" style="107" customWidth="1"/>
    <col min="15621" max="15869" width="8" style="107" customWidth="1"/>
    <col min="15870" max="15870" width="10.58203125" style="107" customWidth="1"/>
    <col min="15871" max="15871" width="57.75" style="107" customWidth="1"/>
    <col min="15872" max="15872" width="18.75" style="107"/>
    <col min="15873" max="15873" width="10.58203125" style="107" customWidth="1"/>
    <col min="15874" max="15874" width="77.25" style="107" customWidth="1"/>
    <col min="15875" max="15875" width="28.5" style="107" customWidth="1"/>
    <col min="15876" max="15876" width="37.58203125" style="107" customWidth="1"/>
    <col min="15877" max="16125" width="8" style="107" customWidth="1"/>
    <col min="16126" max="16126" width="10.58203125" style="107" customWidth="1"/>
    <col min="16127" max="16127" width="57.75" style="107" customWidth="1"/>
    <col min="16128" max="16128" width="18.75" style="107"/>
    <col min="16129" max="16129" width="10.58203125" style="107" customWidth="1"/>
    <col min="16130" max="16130" width="77.25" style="107" customWidth="1"/>
    <col min="16131" max="16131" width="28.5" style="107" customWidth="1"/>
    <col min="16132" max="16132" width="37.58203125" style="107" customWidth="1"/>
    <col min="16133" max="16381" width="8" style="107" customWidth="1"/>
    <col min="16382" max="16382" width="10.58203125" style="107" customWidth="1"/>
    <col min="16383" max="16384" width="57.75" style="107" customWidth="1"/>
  </cols>
  <sheetData>
    <row r="1" spans="1:256" ht="33" thickBot="1" x14ac:dyDescent="0.5">
      <c r="A1" s="161" t="s">
        <v>254</v>
      </c>
      <c r="B1" s="161"/>
      <c r="C1" s="161"/>
      <c r="D1" s="161"/>
    </row>
    <row r="2" spans="1:256" ht="26.5" thickBot="1" x14ac:dyDescent="0.7">
      <c r="A2" s="108" t="s">
        <v>255</v>
      </c>
      <c r="B2" s="159" t="s">
        <v>256</v>
      </c>
      <c r="C2" s="160"/>
      <c r="D2" s="109" t="s">
        <v>257</v>
      </c>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c r="AI2" s="110"/>
      <c r="AJ2" s="110"/>
      <c r="AK2" s="110"/>
      <c r="AL2" s="110"/>
      <c r="AM2" s="110"/>
      <c r="AN2" s="110"/>
      <c r="AO2" s="110"/>
      <c r="AP2" s="110"/>
      <c r="AQ2" s="110"/>
      <c r="AR2" s="110"/>
      <c r="AS2" s="110"/>
      <c r="AT2" s="110"/>
      <c r="AU2" s="110"/>
      <c r="AV2" s="110"/>
      <c r="AW2" s="110"/>
      <c r="AX2" s="110"/>
      <c r="AY2" s="110"/>
      <c r="AZ2" s="110"/>
      <c r="BA2" s="110"/>
      <c r="BB2" s="110"/>
      <c r="BC2" s="110"/>
      <c r="BD2" s="110"/>
      <c r="BE2" s="110"/>
      <c r="BF2" s="110"/>
      <c r="BG2" s="110"/>
      <c r="BH2" s="110"/>
      <c r="BI2" s="110"/>
      <c r="BJ2" s="110"/>
      <c r="BK2" s="110"/>
      <c r="BL2" s="110"/>
      <c r="BM2" s="110"/>
      <c r="BN2" s="110"/>
      <c r="BO2" s="110"/>
      <c r="BP2" s="110"/>
      <c r="BQ2" s="110"/>
      <c r="BR2" s="110"/>
      <c r="BS2" s="110"/>
      <c r="BT2" s="110"/>
      <c r="BU2" s="110"/>
      <c r="BV2" s="110"/>
      <c r="BW2" s="110"/>
      <c r="BX2" s="110"/>
      <c r="BY2" s="110"/>
      <c r="BZ2" s="110"/>
      <c r="CA2" s="110"/>
      <c r="CB2" s="110"/>
      <c r="CC2" s="110"/>
      <c r="CD2" s="110"/>
      <c r="CE2" s="110"/>
      <c r="CF2" s="110"/>
      <c r="CG2" s="110"/>
      <c r="CH2" s="110"/>
      <c r="CI2" s="110"/>
      <c r="CJ2" s="110"/>
      <c r="CK2" s="110"/>
      <c r="CL2" s="110"/>
      <c r="CM2" s="110"/>
      <c r="CN2" s="110"/>
      <c r="CO2" s="110"/>
      <c r="CP2" s="110"/>
      <c r="CQ2" s="110"/>
      <c r="CR2" s="110"/>
      <c r="CS2" s="110"/>
      <c r="CT2" s="110"/>
      <c r="CU2" s="110"/>
      <c r="CV2" s="110"/>
      <c r="CW2" s="110"/>
      <c r="CX2" s="110"/>
      <c r="CY2" s="110"/>
      <c r="CZ2" s="110"/>
      <c r="DA2" s="110"/>
      <c r="DB2" s="110"/>
      <c r="DC2" s="110"/>
      <c r="DD2" s="110"/>
      <c r="DE2" s="110"/>
      <c r="DF2" s="110"/>
      <c r="DG2" s="110"/>
      <c r="DH2" s="110"/>
      <c r="DI2" s="110"/>
      <c r="DJ2" s="110"/>
      <c r="DK2" s="110"/>
      <c r="DL2" s="110"/>
      <c r="DM2" s="110"/>
      <c r="DN2" s="110"/>
      <c r="DO2" s="110"/>
      <c r="DP2" s="110"/>
      <c r="DQ2" s="110"/>
      <c r="DR2" s="110"/>
      <c r="DS2" s="110"/>
      <c r="DT2" s="110"/>
      <c r="DU2" s="110"/>
      <c r="DV2" s="110"/>
      <c r="DW2" s="110"/>
      <c r="DX2" s="110"/>
      <c r="DY2" s="110"/>
      <c r="DZ2" s="110"/>
      <c r="EA2" s="110"/>
      <c r="EB2" s="110"/>
      <c r="EC2" s="110"/>
      <c r="ED2" s="110"/>
      <c r="EE2" s="110"/>
      <c r="EF2" s="110"/>
      <c r="EG2" s="110"/>
      <c r="EH2" s="110"/>
      <c r="EI2" s="110"/>
      <c r="EJ2" s="110"/>
      <c r="EK2" s="110"/>
      <c r="EL2" s="110"/>
      <c r="EM2" s="110"/>
      <c r="EN2" s="110"/>
      <c r="EO2" s="110"/>
      <c r="EP2" s="110"/>
      <c r="EQ2" s="110"/>
      <c r="ER2" s="110"/>
      <c r="ES2" s="110"/>
      <c r="ET2" s="110"/>
      <c r="EU2" s="110"/>
      <c r="EV2" s="110"/>
      <c r="EW2" s="110"/>
      <c r="EX2" s="110"/>
      <c r="EY2" s="110"/>
      <c r="EZ2" s="110"/>
      <c r="FA2" s="110"/>
      <c r="FB2" s="110"/>
      <c r="FC2" s="110"/>
      <c r="FD2" s="110"/>
      <c r="FE2" s="110"/>
      <c r="FF2" s="110"/>
      <c r="FG2" s="110"/>
      <c r="FH2" s="110"/>
      <c r="FI2" s="110"/>
      <c r="FJ2" s="110"/>
      <c r="FK2" s="110"/>
      <c r="FL2" s="110"/>
      <c r="FM2" s="110"/>
      <c r="FN2" s="110"/>
      <c r="FO2" s="110"/>
      <c r="FP2" s="110"/>
      <c r="FQ2" s="110"/>
      <c r="FR2" s="110"/>
      <c r="FS2" s="110"/>
      <c r="FT2" s="110"/>
      <c r="FU2" s="110"/>
      <c r="FV2" s="110"/>
      <c r="FW2" s="110"/>
      <c r="FX2" s="110"/>
      <c r="FY2" s="110"/>
      <c r="FZ2" s="110"/>
      <c r="GA2" s="110"/>
      <c r="GB2" s="110"/>
      <c r="GC2" s="110"/>
      <c r="GD2" s="110"/>
      <c r="GE2" s="110"/>
      <c r="GF2" s="110"/>
      <c r="GG2" s="110"/>
      <c r="GH2" s="110"/>
      <c r="GI2" s="110"/>
      <c r="GJ2" s="110"/>
      <c r="GK2" s="110"/>
      <c r="GL2" s="110"/>
      <c r="GM2" s="110"/>
      <c r="GN2" s="110"/>
      <c r="GO2" s="110"/>
      <c r="GP2" s="110"/>
      <c r="GQ2" s="110"/>
      <c r="GR2" s="110"/>
      <c r="GS2" s="110"/>
      <c r="GT2" s="110"/>
      <c r="GU2" s="110"/>
      <c r="GV2" s="110"/>
      <c r="GW2" s="110"/>
      <c r="GX2" s="110"/>
      <c r="GY2" s="110"/>
      <c r="GZ2" s="110"/>
      <c r="HA2" s="110"/>
      <c r="HB2" s="110"/>
      <c r="HC2" s="110"/>
      <c r="HD2" s="110"/>
      <c r="HE2" s="110"/>
      <c r="HF2" s="110"/>
      <c r="HG2" s="110"/>
      <c r="HH2" s="110"/>
      <c r="HI2" s="110"/>
      <c r="HJ2" s="110"/>
      <c r="HK2" s="110"/>
      <c r="HL2" s="110"/>
      <c r="HM2" s="110"/>
      <c r="HN2" s="110"/>
      <c r="HO2" s="110"/>
      <c r="HP2" s="110"/>
      <c r="HQ2" s="110"/>
      <c r="HR2" s="110"/>
      <c r="HS2" s="110"/>
      <c r="HT2" s="110"/>
      <c r="HU2" s="110"/>
      <c r="HV2" s="110"/>
      <c r="HW2" s="110"/>
      <c r="HX2" s="110"/>
      <c r="HY2" s="110"/>
      <c r="HZ2" s="110"/>
      <c r="IA2" s="110"/>
      <c r="IB2" s="110"/>
      <c r="IC2" s="110"/>
      <c r="ID2" s="110"/>
      <c r="IE2" s="110"/>
      <c r="IF2" s="110"/>
      <c r="IG2" s="110"/>
      <c r="IH2" s="110"/>
      <c r="II2" s="110"/>
      <c r="IJ2" s="110"/>
      <c r="IK2" s="110"/>
      <c r="IL2" s="110"/>
      <c r="IM2" s="110"/>
      <c r="IN2" s="110"/>
      <c r="IO2" s="110"/>
      <c r="IP2" s="110"/>
      <c r="IQ2" s="110"/>
      <c r="IR2" s="110"/>
      <c r="IS2" s="110"/>
      <c r="IT2" s="110"/>
      <c r="IU2" s="110"/>
      <c r="IV2" s="110"/>
    </row>
    <row r="3" spans="1:256" s="116" customFormat="1" ht="48.75" customHeight="1" thickBot="1" x14ac:dyDescent="0.75">
      <c r="A3" s="111" t="s">
        <v>258</v>
      </c>
      <c r="B3" s="112" t="s">
        <v>17</v>
      </c>
      <c r="C3" s="113" t="s">
        <v>259</v>
      </c>
      <c r="D3" s="114">
        <f>'DQE_Lot-01_Centre 1'!G94</f>
        <v>0</v>
      </c>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c r="BH3" s="115"/>
      <c r="BI3" s="115"/>
      <c r="BJ3" s="115"/>
      <c r="BK3" s="115"/>
      <c r="BL3" s="115"/>
      <c r="BM3" s="115"/>
      <c r="BN3" s="115"/>
      <c r="BO3" s="115"/>
      <c r="BP3" s="115"/>
      <c r="BQ3" s="115"/>
      <c r="BR3" s="115"/>
      <c r="BS3" s="115"/>
      <c r="BT3" s="115"/>
      <c r="BU3" s="115"/>
      <c r="BV3" s="115"/>
      <c r="BW3" s="115"/>
      <c r="BX3" s="115"/>
      <c r="BY3" s="115"/>
      <c r="BZ3" s="115"/>
      <c r="CA3" s="115"/>
      <c r="CB3" s="115"/>
      <c r="CC3" s="115"/>
      <c r="CD3" s="115"/>
      <c r="CE3" s="115"/>
      <c r="CF3" s="115"/>
      <c r="CG3" s="115"/>
      <c r="CH3" s="115"/>
      <c r="CI3" s="115"/>
      <c r="CJ3" s="115"/>
      <c r="CK3" s="115"/>
      <c r="CL3" s="115"/>
      <c r="CM3" s="115"/>
      <c r="CN3" s="115"/>
      <c r="CO3" s="115"/>
      <c r="CP3" s="115"/>
      <c r="CQ3" s="115"/>
      <c r="CR3" s="115"/>
      <c r="CS3" s="115"/>
      <c r="CT3" s="115"/>
      <c r="CU3" s="115"/>
      <c r="CV3" s="115"/>
      <c r="CW3" s="115"/>
      <c r="CX3" s="115"/>
      <c r="CY3" s="115"/>
      <c r="CZ3" s="115"/>
      <c r="DA3" s="115"/>
      <c r="DB3" s="115"/>
      <c r="DC3" s="115"/>
      <c r="DD3" s="115"/>
      <c r="DE3" s="115"/>
      <c r="DF3" s="115"/>
      <c r="DG3" s="115"/>
      <c r="DH3" s="115"/>
      <c r="DI3" s="115"/>
      <c r="DJ3" s="115"/>
      <c r="DK3" s="115"/>
      <c r="DL3" s="115"/>
      <c r="DM3" s="115"/>
      <c r="DN3" s="115"/>
      <c r="DO3" s="115"/>
      <c r="DP3" s="115"/>
      <c r="DQ3" s="115"/>
      <c r="DR3" s="115"/>
      <c r="DS3" s="115"/>
      <c r="DT3" s="115"/>
      <c r="DU3" s="115"/>
      <c r="DV3" s="115"/>
      <c r="DW3" s="115"/>
      <c r="DX3" s="115"/>
      <c r="DY3" s="115"/>
      <c r="DZ3" s="115"/>
      <c r="EA3" s="115"/>
      <c r="EB3" s="115"/>
      <c r="EC3" s="115"/>
      <c r="ED3" s="115"/>
      <c r="EE3" s="115"/>
      <c r="EF3" s="115"/>
      <c r="EG3" s="115"/>
      <c r="EH3" s="115"/>
      <c r="EI3" s="115"/>
      <c r="EJ3" s="115"/>
      <c r="EK3" s="115"/>
      <c r="EL3" s="115"/>
      <c r="EM3" s="115"/>
      <c r="EN3" s="115"/>
      <c r="EO3" s="115"/>
      <c r="EP3" s="115"/>
      <c r="EQ3" s="115"/>
      <c r="ER3" s="115"/>
      <c r="ES3" s="115"/>
      <c r="ET3" s="115"/>
      <c r="EU3" s="115"/>
      <c r="EV3" s="115"/>
      <c r="EW3" s="115"/>
      <c r="EX3" s="115"/>
      <c r="EY3" s="115"/>
      <c r="EZ3" s="115"/>
      <c r="FA3" s="115"/>
      <c r="FB3" s="115"/>
      <c r="FC3" s="115"/>
      <c r="FD3" s="115"/>
      <c r="FE3" s="115"/>
      <c r="FF3" s="115"/>
      <c r="FG3" s="115"/>
      <c r="FH3" s="115"/>
      <c r="FI3" s="115"/>
      <c r="FJ3" s="115"/>
      <c r="FK3" s="115"/>
      <c r="FL3" s="115"/>
      <c r="FM3" s="115"/>
      <c r="FN3" s="115"/>
      <c r="FO3" s="115"/>
      <c r="FP3" s="115"/>
      <c r="FQ3" s="115"/>
      <c r="FR3" s="115"/>
      <c r="FS3" s="115"/>
      <c r="FT3" s="115"/>
      <c r="FU3" s="115"/>
      <c r="FV3" s="115"/>
      <c r="FW3" s="115"/>
      <c r="FX3" s="115"/>
      <c r="FY3" s="115"/>
      <c r="FZ3" s="115"/>
      <c r="GA3" s="115"/>
      <c r="GB3" s="115"/>
      <c r="GC3" s="115"/>
      <c r="GD3" s="115"/>
      <c r="GE3" s="115"/>
      <c r="GF3" s="115"/>
      <c r="GG3" s="115"/>
      <c r="GH3" s="115"/>
      <c r="GI3" s="115"/>
      <c r="GJ3" s="115"/>
      <c r="GK3" s="115"/>
      <c r="GL3" s="115"/>
      <c r="GM3" s="115"/>
      <c r="GN3" s="115"/>
      <c r="GO3" s="115"/>
      <c r="GP3" s="115"/>
      <c r="GQ3" s="115"/>
      <c r="GR3" s="115"/>
      <c r="GS3" s="115"/>
      <c r="GT3" s="115"/>
      <c r="GU3" s="115"/>
      <c r="GV3" s="115"/>
      <c r="GW3" s="115"/>
      <c r="GX3" s="115"/>
      <c r="GY3" s="115"/>
      <c r="GZ3" s="115"/>
      <c r="HA3" s="115"/>
      <c r="HB3" s="115"/>
      <c r="HC3" s="115"/>
      <c r="HD3" s="115"/>
      <c r="HE3" s="115"/>
      <c r="HF3" s="115"/>
      <c r="HG3" s="115"/>
      <c r="HH3" s="115"/>
      <c r="HI3" s="115"/>
      <c r="HJ3" s="115"/>
      <c r="HK3" s="115"/>
      <c r="HL3" s="115"/>
      <c r="HM3" s="115"/>
      <c r="HN3" s="115"/>
      <c r="HO3" s="115"/>
      <c r="HP3" s="115"/>
      <c r="HQ3" s="115"/>
      <c r="HR3" s="115"/>
      <c r="HS3" s="115"/>
      <c r="HT3" s="115"/>
      <c r="HU3" s="115"/>
      <c r="HV3" s="115"/>
      <c r="HW3" s="115"/>
      <c r="HX3" s="115"/>
      <c r="HY3" s="115"/>
      <c r="HZ3" s="115"/>
      <c r="IA3" s="115"/>
      <c r="IB3" s="115"/>
      <c r="IC3" s="115"/>
      <c r="ID3" s="115"/>
      <c r="IE3" s="115"/>
      <c r="IF3" s="115"/>
      <c r="IG3" s="115"/>
      <c r="IH3" s="115"/>
      <c r="II3" s="115"/>
      <c r="IJ3" s="115"/>
      <c r="IK3" s="115"/>
      <c r="IL3" s="115"/>
      <c r="IM3" s="115"/>
      <c r="IN3" s="115"/>
      <c r="IO3" s="115"/>
      <c r="IP3" s="115"/>
      <c r="IQ3" s="115"/>
      <c r="IR3" s="115"/>
      <c r="IS3" s="115"/>
      <c r="IT3" s="115"/>
      <c r="IU3" s="115"/>
      <c r="IV3" s="115"/>
    </row>
    <row r="4" spans="1:256" s="116" customFormat="1" ht="12.75" customHeight="1" x14ac:dyDescent="0.7">
      <c r="A4" s="117"/>
      <c r="B4" s="118"/>
      <c r="C4" s="119"/>
      <c r="D4" s="118"/>
      <c r="E4" s="115"/>
      <c r="F4" s="115"/>
      <c r="G4" s="115"/>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c r="BH4" s="115"/>
      <c r="BI4" s="115"/>
      <c r="BJ4" s="115"/>
      <c r="BK4" s="115"/>
      <c r="BL4" s="115"/>
      <c r="BM4" s="115"/>
      <c r="BN4" s="115"/>
      <c r="BO4" s="115"/>
      <c r="BP4" s="115"/>
      <c r="BQ4" s="115"/>
      <c r="BR4" s="115"/>
      <c r="BS4" s="115"/>
      <c r="BT4" s="115"/>
      <c r="BU4" s="115"/>
      <c r="BV4" s="115"/>
      <c r="BW4" s="115"/>
      <c r="BX4" s="115"/>
      <c r="BY4" s="115"/>
      <c r="BZ4" s="115"/>
      <c r="CA4" s="115"/>
      <c r="CB4" s="115"/>
      <c r="CC4" s="115"/>
      <c r="CD4" s="115"/>
      <c r="CE4" s="115"/>
      <c r="CF4" s="115"/>
      <c r="CG4" s="115"/>
      <c r="CH4" s="115"/>
      <c r="CI4" s="115"/>
      <c r="CJ4" s="115"/>
      <c r="CK4" s="115"/>
      <c r="CL4" s="115"/>
      <c r="CM4" s="115"/>
      <c r="CN4" s="115"/>
      <c r="CO4" s="115"/>
      <c r="CP4" s="115"/>
      <c r="CQ4" s="115"/>
      <c r="CR4" s="115"/>
      <c r="CS4" s="115"/>
      <c r="CT4" s="115"/>
      <c r="CU4" s="115"/>
      <c r="CV4" s="115"/>
      <c r="CW4" s="115"/>
      <c r="CX4" s="115"/>
      <c r="CY4" s="115"/>
      <c r="CZ4" s="115"/>
      <c r="DA4" s="115"/>
      <c r="DB4" s="115"/>
      <c r="DC4" s="115"/>
      <c r="DD4" s="115"/>
      <c r="DE4" s="115"/>
      <c r="DF4" s="115"/>
      <c r="DG4" s="115"/>
      <c r="DH4" s="115"/>
      <c r="DI4" s="115"/>
      <c r="DJ4" s="115"/>
      <c r="DK4" s="115"/>
      <c r="DL4" s="115"/>
      <c r="DM4" s="115"/>
      <c r="DN4" s="115"/>
      <c r="DO4" s="115"/>
      <c r="DP4" s="115"/>
      <c r="DQ4" s="115"/>
      <c r="DR4" s="115"/>
      <c r="DS4" s="115"/>
      <c r="DT4" s="115"/>
      <c r="DU4" s="115"/>
      <c r="DV4" s="115"/>
      <c r="DW4" s="115"/>
      <c r="DX4" s="115"/>
      <c r="DY4" s="115"/>
      <c r="DZ4" s="115"/>
      <c r="EA4" s="115"/>
      <c r="EB4" s="115"/>
      <c r="EC4" s="115"/>
      <c r="ED4" s="115"/>
      <c r="EE4" s="115"/>
      <c r="EF4" s="115"/>
      <c r="EG4" s="115"/>
      <c r="EH4" s="115"/>
      <c r="EI4" s="115"/>
      <c r="EJ4" s="115"/>
      <c r="EK4" s="115"/>
      <c r="EL4" s="115"/>
      <c r="EM4" s="115"/>
      <c r="EN4" s="115"/>
      <c r="EO4" s="115"/>
      <c r="EP4" s="115"/>
      <c r="EQ4" s="115"/>
      <c r="ER4" s="115"/>
      <c r="ES4" s="115"/>
      <c r="ET4" s="115"/>
      <c r="EU4" s="115"/>
      <c r="EV4" s="115"/>
      <c r="EW4" s="115"/>
      <c r="EX4" s="115"/>
      <c r="EY4" s="115"/>
      <c r="EZ4" s="115"/>
      <c r="FA4" s="115"/>
      <c r="FB4" s="115"/>
      <c r="FC4" s="115"/>
      <c r="FD4" s="115"/>
      <c r="FE4" s="115"/>
      <c r="FF4" s="115"/>
      <c r="FG4" s="115"/>
      <c r="FH4" s="115"/>
      <c r="FI4" s="115"/>
      <c r="FJ4" s="115"/>
      <c r="FK4" s="115"/>
      <c r="FL4" s="115"/>
      <c r="FM4" s="115"/>
      <c r="FN4" s="115"/>
      <c r="FO4" s="115"/>
      <c r="FP4" s="115"/>
      <c r="FQ4" s="115"/>
      <c r="FR4" s="115"/>
      <c r="FS4" s="115"/>
      <c r="FT4" s="115"/>
      <c r="FU4" s="115"/>
      <c r="FV4" s="115"/>
      <c r="FW4" s="115"/>
      <c r="FX4" s="115"/>
      <c r="FY4" s="115"/>
      <c r="FZ4" s="115"/>
      <c r="GA4" s="115"/>
      <c r="GB4" s="115"/>
      <c r="GC4" s="115"/>
      <c r="GD4" s="115"/>
      <c r="GE4" s="115"/>
      <c r="GF4" s="115"/>
      <c r="GG4" s="115"/>
      <c r="GH4" s="115"/>
      <c r="GI4" s="115"/>
      <c r="GJ4" s="115"/>
      <c r="GK4" s="115"/>
      <c r="GL4" s="115"/>
      <c r="GM4" s="115"/>
      <c r="GN4" s="115"/>
      <c r="GO4" s="115"/>
      <c r="GP4" s="115"/>
      <c r="GQ4" s="115"/>
      <c r="GR4" s="115"/>
      <c r="GS4" s="115"/>
      <c r="GT4" s="115"/>
      <c r="GU4" s="115"/>
      <c r="GV4" s="115"/>
      <c r="GW4" s="115"/>
      <c r="GX4" s="115"/>
      <c r="GY4" s="115"/>
      <c r="GZ4" s="115"/>
      <c r="HA4" s="115"/>
      <c r="HB4" s="115"/>
      <c r="HC4" s="115"/>
      <c r="HD4" s="115"/>
      <c r="HE4" s="115"/>
      <c r="HF4" s="115"/>
      <c r="HG4" s="115"/>
      <c r="HH4" s="115"/>
      <c r="HI4" s="115"/>
      <c r="HJ4" s="115"/>
      <c r="HK4" s="115"/>
      <c r="HL4" s="115"/>
      <c r="HM4" s="115"/>
      <c r="HN4" s="115"/>
      <c r="HO4" s="115"/>
      <c r="HP4" s="115"/>
      <c r="HQ4" s="115"/>
      <c r="HR4" s="115"/>
      <c r="HS4" s="115"/>
      <c r="HT4" s="115"/>
      <c r="HU4" s="115"/>
      <c r="HV4" s="115"/>
      <c r="HW4" s="115"/>
      <c r="HX4" s="115"/>
      <c r="HY4" s="115"/>
      <c r="HZ4" s="115"/>
      <c r="IA4" s="115"/>
      <c r="IB4" s="115"/>
      <c r="IC4" s="115"/>
      <c r="ID4" s="115"/>
      <c r="IE4" s="115"/>
      <c r="IF4" s="115"/>
      <c r="IG4" s="115"/>
      <c r="IH4" s="115"/>
      <c r="II4" s="115"/>
      <c r="IJ4" s="115"/>
      <c r="IK4" s="115"/>
      <c r="IL4" s="115"/>
      <c r="IM4" s="115"/>
      <c r="IN4" s="115"/>
      <c r="IO4" s="115"/>
      <c r="IP4" s="115"/>
      <c r="IQ4" s="115"/>
      <c r="IR4" s="115"/>
      <c r="IS4" s="115"/>
      <c r="IT4" s="115"/>
      <c r="IU4" s="115"/>
      <c r="IV4" s="115"/>
    </row>
    <row r="5" spans="1:256" ht="25" x14ac:dyDescent="0.45">
      <c r="B5" s="120" t="s">
        <v>260</v>
      </c>
      <c r="C5" s="121"/>
      <c r="D5" s="121"/>
    </row>
    <row r="6" spans="1:256" x14ac:dyDescent="0.45">
      <c r="B6" s="150"/>
      <c r="C6" s="151"/>
      <c r="D6" s="152"/>
    </row>
    <row r="7" spans="1:256" x14ac:dyDescent="0.45">
      <c r="B7" s="153"/>
      <c r="C7" s="154"/>
      <c r="D7" s="155"/>
    </row>
    <row r="8" spans="1:256" x14ac:dyDescent="0.45">
      <c r="B8" s="153"/>
      <c r="C8" s="154"/>
      <c r="D8" s="155"/>
    </row>
    <row r="9" spans="1:256" x14ac:dyDescent="0.45">
      <c r="B9" s="156"/>
      <c r="C9" s="157"/>
      <c r="D9" s="158"/>
    </row>
    <row r="10" spans="1:256" s="116" customFormat="1" ht="19.5" customHeight="1" x14ac:dyDescent="0.7">
      <c r="A10" s="117"/>
      <c r="B10" s="118"/>
      <c r="C10" s="119"/>
      <c r="D10" s="118"/>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c r="DK10" s="115"/>
      <c r="DL10" s="115"/>
      <c r="DM10" s="115"/>
      <c r="DN10" s="115"/>
      <c r="DO10" s="115"/>
      <c r="DP10" s="115"/>
      <c r="DQ10" s="115"/>
      <c r="DR10" s="115"/>
      <c r="DS10" s="115"/>
      <c r="DT10" s="115"/>
      <c r="DU10" s="115"/>
      <c r="DV10" s="115"/>
      <c r="DW10" s="115"/>
      <c r="DX10" s="115"/>
      <c r="DY10" s="115"/>
      <c r="DZ10" s="115"/>
      <c r="EA10" s="115"/>
      <c r="EB10" s="115"/>
      <c r="EC10" s="115"/>
      <c r="ED10" s="115"/>
      <c r="EE10" s="115"/>
      <c r="EF10" s="115"/>
      <c r="EG10" s="115"/>
      <c r="EH10" s="115"/>
      <c r="EI10" s="115"/>
      <c r="EJ10" s="115"/>
      <c r="EK10" s="115"/>
      <c r="EL10" s="115"/>
      <c r="EM10" s="115"/>
      <c r="EN10" s="115"/>
      <c r="EO10" s="115"/>
      <c r="EP10" s="115"/>
      <c r="EQ10" s="115"/>
      <c r="ER10" s="115"/>
      <c r="ES10" s="115"/>
      <c r="ET10" s="115"/>
      <c r="EU10" s="115"/>
      <c r="EV10" s="115"/>
      <c r="EW10" s="115"/>
      <c r="EX10" s="115"/>
      <c r="EY10" s="115"/>
      <c r="EZ10" s="115"/>
      <c r="FA10" s="115"/>
      <c r="FB10" s="115"/>
      <c r="FC10" s="115"/>
      <c r="FD10" s="115"/>
      <c r="FE10" s="115"/>
      <c r="FF10" s="115"/>
      <c r="FG10" s="115"/>
      <c r="FH10" s="115"/>
      <c r="FI10" s="115"/>
      <c r="FJ10" s="115"/>
      <c r="FK10" s="115"/>
      <c r="FL10" s="115"/>
      <c r="FM10" s="115"/>
      <c r="FN10" s="115"/>
      <c r="FO10" s="115"/>
      <c r="FP10" s="115"/>
      <c r="FQ10" s="115"/>
      <c r="FR10" s="115"/>
      <c r="FS10" s="115"/>
      <c r="FT10" s="115"/>
      <c r="FU10" s="115"/>
      <c r="FV10" s="115"/>
      <c r="FW10" s="115"/>
      <c r="FX10" s="115"/>
      <c r="FY10" s="115"/>
      <c r="FZ10" s="115"/>
      <c r="GA10" s="115"/>
      <c r="GB10" s="115"/>
      <c r="GC10" s="115"/>
      <c r="GD10" s="115"/>
      <c r="GE10" s="115"/>
      <c r="GF10" s="115"/>
      <c r="GG10" s="115"/>
      <c r="GH10" s="115"/>
      <c r="GI10" s="115"/>
      <c r="GJ10" s="115"/>
      <c r="GK10" s="115"/>
      <c r="GL10" s="115"/>
      <c r="GM10" s="115"/>
      <c r="GN10" s="115"/>
      <c r="GO10" s="115"/>
      <c r="GP10" s="115"/>
      <c r="GQ10" s="115"/>
      <c r="GR10" s="115"/>
      <c r="GS10" s="115"/>
      <c r="GT10" s="115"/>
      <c r="GU10" s="115"/>
      <c r="GV10" s="115"/>
      <c r="GW10" s="115"/>
      <c r="GX10" s="115"/>
      <c r="GY10" s="115"/>
      <c r="GZ10" s="115"/>
      <c r="HA10" s="115"/>
      <c r="HB10" s="115"/>
      <c r="HC10" s="115"/>
      <c r="HD10" s="115"/>
      <c r="HE10" s="115"/>
      <c r="HF10" s="115"/>
      <c r="HG10" s="115"/>
      <c r="HH10" s="115"/>
      <c r="HI10" s="115"/>
      <c r="HJ10" s="115"/>
      <c r="HK10" s="115"/>
      <c r="HL10" s="115"/>
      <c r="HM10" s="115"/>
      <c r="HN10" s="115"/>
      <c r="HO10" s="115"/>
      <c r="HP10" s="115"/>
      <c r="HQ10" s="115"/>
      <c r="HR10" s="115"/>
      <c r="HS10" s="115"/>
      <c r="HT10" s="115"/>
      <c r="HU10" s="115"/>
      <c r="HV10" s="115"/>
      <c r="HW10" s="115"/>
      <c r="HX10" s="115"/>
      <c r="HY10" s="115"/>
      <c r="HZ10" s="115"/>
      <c r="IA10" s="115"/>
      <c r="IB10" s="115"/>
      <c r="IC10" s="115"/>
      <c r="ID10" s="115"/>
      <c r="IE10" s="115"/>
      <c r="IF10" s="115"/>
      <c r="IG10" s="115"/>
      <c r="IH10" s="115"/>
      <c r="II10" s="115"/>
      <c r="IJ10" s="115"/>
      <c r="IK10" s="115"/>
      <c r="IL10" s="115"/>
      <c r="IM10" s="115"/>
      <c r="IN10" s="115"/>
      <c r="IO10" s="115"/>
      <c r="IP10" s="115"/>
      <c r="IQ10" s="115"/>
      <c r="IR10" s="115"/>
      <c r="IS10" s="115"/>
      <c r="IT10" s="115"/>
      <c r="IU10" s="115"/>
      <c r="IV10" s="115"/>
    </row>
    <row r="11" spans="1:256" s="116" customFormat="1" ht="19.5" customHeight="1" thickBot="1" x14ac:dyDescent="0.75">
      <c r="A11" s="117"/>
      <c r="B11" s="118"/>
      <c r="C11" s="119"/>
      <c r="D11" s="118"/>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c r="BH11" s="115"/>
      <c r="BI11" s="115"/>
      <c r="BJ11" s="115"/>
      <c r="BK11" s="115"/>
      <c r="BL11" s="115"/>
      <c r="BM11" s="115"/>
      <c r="BN11" s="115"/>
      <c r="BO11" s="115"/>
      <c r="BP11" s="115"/>
      <c r="BQ11" s="115"/>
      <c r="BR11" s="115"/>
      <c r="BS11" s="115"/>
      <c r="BT11" s="115"/>
      <c r="BU11" s="115"/>
      <c r="BV11" s="115"/>
      <c r="BW11" s="115"/>
      <c r="BX11" s="115"/>
      <c r="BY11" s="115"/>
      <c r="BZ11" s="115"/>
      <c r="CA11" s="115"/>
      <c r="CB11" s="115"/>
      <c r="CC11" s="115"/>
      <c r="CD11" s="115"/>
      <c r="CE11" s="115"/>
      <c r="CF11" s="115"/>
      <c r="CG11" s="115"/>
      <c r="CH11" s="115"/>
      <c r="CI11" s="115"/>
      <c r="CJ11" s="115"/>
      <c r="CK11" s="115"/>
      <c r="CL11" s="115"/>
      <c r="CM11" s="115"/>
      <c r="CN11" s="115"/>
      <c r="CO11" s="115"/>
      <c r="CP11" s="115"/>
      <c r="CQ11" s="115"/>
      <c r="CR11" s="115"/>
      <c r="CS11" s="115"/>
      <c r="CT11" s="115"/>
      <c r="CU11" s="115"/>
      <c r="CV11" s="115"/>
      <c r="CW11" s="115"/>
      <c r="CX11" s="115"/>
      <c r="CY11" s="115"/>
      <c r="CZ11" s="115"/>
      <c r="DA11" s="115"/>
      <c r="DB11" s="115"/>
      <c r="DC11" s="115"/>
      <c r="DD11" s="115"/>
      <c r="DE11" s="115"/>
      <c r="DF11" s="115"/>
      <c r="DG11" s="115"/>
      <c r="DH11" s="115"/>
      <c r="DI11" s="115"/>
      <c r="DJ11" s="115"/>
      <c r="DK11" s="115"/>
      <c r="DL11" s="115"/>
      <c r="DM11" s="115"/>
      <c r="DN11" s="115"/>
      <c r="DO11" s="115"/>
      <c r="DP11" s="115"/>
      <c r="DQ11" s="115"/>
      <c r="DR11" s="115"/>
      <c r="DS11" s="115"/>
      <c r="DT11" s="115"/>
      <c r="DU11" s="115"/>
      <c r="DV11" s="115"/>
      <c r="DW11" s="115"/>
      <c r="DX11" s="115"/>
      <c r="DY11" s="115"/>
      <c r="DZ11" s="115"/>
      <c r="EA11" s="115"/>
      <c r="EB11" s="115"/>
      <c r="EC11" s="115"/>
      <c r="ED11" s="115"/>
      <c r="EE11" s="115"/>
      <c r="EF11" s="115"/>
      <c r="EG11" s="115"/>
      <c r="EH11" s="115"/>
      <c r="EI11" s="115"/>
      <c r="EJ11" s="115"/>
      <c r="EK11" s="115"/>
      <c r="EL11" s="115"/>
      <c r="EM11" s="115"/>
      <c r="EN11" s="115"/>
      <c r="EO11" s="115"/>
      <c r="EP11" s="115"/>
      <c r="EQ11" s="115"/>
      <c r="ER11" s="115"/>
      <c r="ES11" s="115"/>
      <c r="ET11" s="115"/>
      <c r="EU11" s="115"/>
      <c r="EV11" s="115"/>
      <c r="EW11" s="115"/>
      <c r="EX11" s="115"/>
      <c r="EY11" s="115"/>
      <c r="EZ11" s="115"/>
      <c r="FA11" s="115"/>
      <c r="FB11" s="115"/>
      <c r="FC11" s="115"/>
      <c r="FD11" s="115"/>
      <c r="FE11" s="115"/>
      <c r="FF11" s="115"/>
      <c r="FG11" s="115"/>
      <c r="FH11" s="115"/>
      <c r="FI11" s="115"/>
      <c r="FJ11" s="115"/>
      <c r="FK11" s="115"/>
      <c r="FL11" s="115"/>
      <c r="FM11" s="115"/>
      <c r="FN11" s="115"/>
      <c r="FO11" s="115"/>
      <c r="FP11" s="115"/>
      <c r="FQ11" s="115"/>
      <c r="FR11" s="115"/>
      <c r="FS11" s="115"/>
      <c r="FT11" s="115"/>
      <c r="FU11" s="115"/>
      <c r="FV11" s="115"/>
      <c r="FW11" s="115"/>
      <c r="FX11" s="115"/>
      <c r="FY11" s="115"/>
      <c r="FZ11" s="115"/>
      <c r="GA11" s="115"/>
      <c r="GB11" s="115"/>
      <c r="GC11" s="115"/>
      <c r="GD11" s="115"/>
      <c r="GE11" s="115"/>
      <c r="GF11" s="115"/>
      <c r="GG11" s="115"/>
      <c r="GH11" s="115"/>
      <c r="GI11" s="115"/>
      <c r="GJ11" s="115"/>
      <c r="GK11" s="115"/>
      <c r="GL11" s="115"/>
      <c r="GM11" s="115"/>
      <c r="GN11" s="115"/>
      <c r="GO11" s="115"/>
      <c r="GP11" s="115"/>
      <c r="GQ11" s="115"/>
      <c r="GR11" s="115"/>
      <c r="GS11" s="115"/>
      <c r="GT11" s="115"/>
      <c r="GU11" s="115"/>
      <c r="GV11" s="115"/>
      <c r="GW11" s="115"/>
      <c r="GX11" s="115"/>
      <c r="GY11" s="115"/>
      <c r="GZ11" s="115"/>
      <c r="HA11" s="115"/>
      <c r="HB11" s="115"/>
      <c r="HC11" s="115"/>
      <c r="HD11" s="115"/>
      <c r="HE11" s="115"/>
      <c r="HF11" s="115"/>
      <c r="HG11" s="115"/>
      <c r="HH11" s="115"/>
      <c r="HI11" s="115"/>
      <c r="HJ11" s="115"/>
      <c r="HK11" s="115"/>
      <c r="HL11" s="115"/>
      <c r="HM11" s="115"/>
      <c r="HN11" s="115"/>
      <c r="HO11" s="115"/>
      <c r="HP11" s="115"/>
      <c r="HQ11" s="115"/>
      <c r="HR11" s="115"/>
      <c r="HS11" s="115"/>
      <c r="HT11" s="115"/>
      <c r="HU11" s="115"/>
      <c r="HV11" s="115"/>
      <c r="HW11" s="115"/>
      <c r="HX11" s="115"/>
      <c r="HY11" s="115"/>
      <c r="HZ11" s="115"/>
      <c r="IA11" s="115"/>
      <c r="IB11" s="115"/>
      <c r="IC11" s="115"/>
      <c r="ID11" s="115"/>
      <c r="IE11" s="115"/>
      <c r="IF11" s="115"/>
      <c r="IG11" s="115"/>
      <c r="IH11" s="115"/>
      <c r="II11" s="115"/>
      <c r="IJ11" s="115"/>
      <c r="IK11" s="115"/>
      <c r="IL11" s="115"/>
      <c r="IM11" s="115"/>
      <c r="IN11" s="115"/>
      <c r="IO11" s="115"/>
      <c r="IP11" s="115"/>
      <c r="IQ11" s="115"/>
      <c r="IR11" s="115"/>
      <c r="IS11" s="115"/>
      <c r="IT11" s="115"/>
      <c r="IU11" s="115"/>
      <c r="IV11" s="115"/>
    </row>
    <row r="12" spans="1:256" ht="26.5" thickBot="1" x14ac:dyDescent="0.7">
      <c r="A12" s="108" t="s">
        <v>255</v>
      </c>
      <c r="B12" s="159" t="s">
        <v>256</v>
      </c>
      <c r="C12" s="160"/>
      <c r="D12" s="109" t="s">
        <v>257</v>
      </c>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c r="AK12" s="110"/>
      <c r="AL12" s="110"/>
      <c r="AM12" s="110"/>
      <c r="AN12" s="110"/>
      <c r="AO12" s="110"/>
      <c r="AP12" s="110"/>
      <c r="AQ12" s="110"/>
      <c r="AR12" s="110"/>
      <c r="AS12" s="110"/>
      <c r="AT12" s="110"/>
      <c r="AU12" s="110"/>
      <c r="AV12" s="110"/>
      <c r="AW12" s="110"/>
      <c r="AX12" s="110"/>
      <c r="AY12" s="110"/>
      <c r="AZ12" s="110"/>
      <c r="BA12" s="110"/>
      <c r="BB12" s="110"/>
      <c r="BC12" s="110"/>
      <c r="BD12" s="110"/>
      <c r="BE12" s="110"/>
      <c r="BF12" s="110"/>
      <c r="BG12" s="110"/>
      <c r="BH12" s="110"/>
      <c r="BI12" s="110"/>
      <c r="BJ12" s="110"/>
      <c r="BK12" s="110"/>
      <c r="BL12" s="110"/>
      <c r="BM12" s="110"/>
      <c r="BN12" s="110"/>
      <c r="BO12" s="110"/>
      <c r="BP12" s="110"/>
      <c r="BQ12" s="110"/>
      <c r="BR12" s="110"/>
      <c r="BS12" s="110"/>
      <c r="BT12" s="110"/>
      <c r="BU12" s="110"/>
      <c r="BV12" s="110"/>
      <c r="BW12" s="110"/>
      <c r="BX12" s="110"/>
      <c r="BY12" s="110"/>
      <c r="BZ12" s="110"/>
      <c r="CA12" s="110"/>
      <c r="CB12" s="110"/>
      <c r="CC12" s="110"/>
      <c r="CD12" s="110"/>
      <c r="CE12" s="110"/>
      <c r="CF12" s="110"/>
      <c r="CG12" s="110"/>
      <c r="CH12" s="110"/>
      <c r="CI12" s="110"/>
      <c r="CJ12" s="110"/>
      <c r="CK12" s="110"/>
      <c r="CL12" s="110"/>
      <c r="CM12" s="110"/>
      <c r="CN12" s="110"/>
      <c r="CO12" s="110"/>
      <c r="CP12" s="110"/>
      <c r="CQ12" s="110"/>
      <c r="CR12" s="110"/>
      <c r="CS12" s="110"/>
      <c r="CT12" s="110"/>
      <c r="CU12" s="110"/>
      <c r="CV12" s="110"/>
      <c r="CW12" s="110"/>
      <c r="CX12" s="110"/>
      <c r="CY12" s="110"/>
      <c r="CZ12" s="110"/>
      <c r="DA12" s="110"/>
      <c r="DB12" s="110"/>
      <c r="DC12" s="110"/>
      <c r="DD12" s="110"/>
      <c r="DE12" s="110"/>
      <c r="DF12" s="110"/>
      <c r="DG12" s="110"/>
      <c r="DH12" s="110"/>
      <c r="DI12" s="110"/>
      <c r="DJ12" s="110"/>
      <c r="DK12" s="110"/>
      <c r="DL12" s="110"/>
      <c r="DM12" s="110"/>
      <c r="DN12" s="110"/>
      <c r="DO12" s="110"/>
      <c r="DP12" s="110"/>
      <c r="DQ12" s="110"/>
      <c r="DR12" s="110"/>
      <c r="DS12" s="110"/>
      <c r="DT12" s="110"/>
      <c r="DU12" s="110"/>
      <c r="DV12" s="110"/>
      <c r="DW12" s="110"/>
      <c r="DX12" s="110"/>
      <c r="DY12" s="110"/>
      <c r="DZ12" s="110"/>
      <c r="EA12" s="110"/>
      <c r="EB12" s="110"/>
      <c r="EC12" s="110"/>
      <c r="ED12" s="110"/>
      <c r="EE12" s="110"/>
      <c r="EF12" s="110"/>
      <c r="EG12" s="110"/>
      <c r="EH12" s="110"/>
      <c r="EI12" s="110"/>
      <c r="EJ12" s="110"/>
      <c r="EK12" s="110"/>
      <c r="EL12" s="110"/>
      <c r="EM12" s="110"/>
      <c r="EN12" s="110"/>
      <c r="EO12" s="110"/>
      <c r="EP12" s="110"/>
      <c r="EQ12" s="110"/>
      <c r="ER12" s="110"/>
      <c r="ES12" s="110"/>
      <c r="ET12" s="110"/>
      <c r="EU12" s="110"/>
      <c r="EV12" s="110"/>
      <c r="EW12" s="110"/>
      <c r="EX12" s="110"/>
      <c r="EY12" s="110"/>
      <c r="EZ12" s="110"/>
      <c r="FA12" s="110"/>
      <c r="FB12" s="110"/>
      <c r="FC12" s="110"/>
      <c r="FD12" s="110"/>
      <c r="FE12" s="110"/>
      <c r="FF12" s="110"/>
      <c r="FG12" s="110"/>
      <c r="FH12" s="110"/>
      <c r="FI12" s="110"/>
      <c r="FJ12" s="110"/>
      <c r="FK12" s="110"/>
      <c r="FL12" s="110"/>
      <c r="FM12" s="110"/>
      <c r="FN12" s="110"/>
      <c r="FO12" s="110"/>
      <c r="FP12" s="110"/>
      <c r="FQ12" s="110"/>
      <c r="FR12" s="110"/>
      <c r="FS12" s="110"/>
      <c r="FT12" s="110"/>
      <c r="FU12" s="110"/>
      <c r="FV12" s="110"/>
      <c r="FW12" s="110"/>
      <c r="FX12" s="110"/>
      <c r="FY12" s="110"/>
      <c r="FZ12" s="110"/>
      <c r="GA12" s="110"/>
      <c r="GB12" s="110"/>
      <c r="GC12" s="110"/>
      <c r="GD12" s="110"/>
      <c r="GE12" s="110"/>
      <c r="GF12" s="110"/>
      <c r="GG12" s="110"/>
      <c r="GH12" s="110"/>
      <c r="GI12" s="110"/>
      <c r="GJ12" s="110"/>
      <c r="GK12" s="110"/>
      <c r="GL12" s="110"/>
      <c r="GM12" s="110"/>
      <c r="GN12" s="110"/>
      <c r="GO12" s="110"/>
      <c r="GP12" s="110"/>
      <c r="GQ12" s="110"/>
      <c r="GR12" s="110"/>
      <c r="GS12" s="110"/>
      <c r="GT12" s="110"/>
      <c r="GU12" s="110"/>
      <c r="GV12" s="110"/>
      <c r="GW12" s="110"/>
      <c r="GX12" s="110"/>
      <c r="GY12" s="110"/>
      <c r="GZ12" s="110"/>
      <c r="HA12" s="110"/>
      <c r="HB12" s="110"/>
      <c r="HC12" s="110"/>
      <c r="HD12" s="110"/>
      <c r="HE12" s="110"/>
      <c r="HF12" s="110"/>
      <c r="HG12" s="110"/>
      <c r="HH12" s="110"/>
      <c r="HI12" s="110"/>
      <c r="HJ12" s="110"/>
      <c r="HK12" s="110"/>
      <c r="HL12" s="110"/>
      <c r="HM12" s="110"/>
      <c r="HN12" s="110"/>
      <c r="HO12" s="110"/>
      <c r="HP12" s="110"/>
      <c r="HQ12" s="110"/>
      <c r="HR12" s="110"/>
      <c r="HS12" s="110"/>
      <c r="HT12" s="110"/>
      <c r="HU12" s="110"/>
      <c r="HV12" s="110"/>
      <c r="HW12" s="110"/>
      <c r="HX12" s="110"/>
      <c r="HY12" s="110"/>
      <c r="HZ12" s="110"/>
      <c r="IA12" s="110"/>
      <c r="IB12" s="110"/>
      <c r="IC12" s="110"/>
      <c r="ID12" s="110"/>
      <c r="IE12" s="110"/>
      <c r="IF12" s="110"/>
      <c r="IG12" s="110"/>
      <c r="IH12" s="110"/>
      <c r="II12" s="110"/>
      <c r="IJ12" s="110"/>
      <c r="IK12" s="110"/>
      <c r="IL12" s="110"/>
      <c r="IM12" s="110"/>
      <c r="IN12" s="110"/>
      <c r="IO12" s="110"/>
      <c r="IP12" s="110"/>
      <c r="IQ12" s="110"/>
      <c r="IR12" s="110"/>
      <c r="IS12" s="110"/>
      <c r="IT12" s="110"/>
      <c r="IU12" s="110"/>
      <c r="IV12" s="110"/>
    </row>
    <row r="13" spans="1:256" s="116" customFormat="1" ht="48.75" customHeight="1" thickBot="1" x14ac:dyDescent="0.75">
      <c r="A13" s="111" t="s">
        <v>261</v>
      </c>
      <c r="B13" s="112" t="s">
        <v>27</v>
      </c>
      <c r="C13" s="113" t="s">
        <v>262</v>
      </c>
      <c r="D13" s="114">
        <f>'DQE_Lot-02_Centre 2'!G95</f>
        <v>0</v>
      </c>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c r="BH13" s="115"/>
      <c r="BI13" s="115"/>
      <c r="BJ13" s="115"/>
      <c r="BK13" s="115"/>
      <c r="BL13" s="115"/>
      <c r="BM13" s="115"/>
      <c r="BN13" s="115"/>
      <c r="BO13" s="115"/>
      <c r="BP13" s="115"/>
      <c r="BQ13" s="115"/>
      <c r="BR13" s="115"/>
      <c r="BS13" s="115"/>
      <c r="BT13" s="115"/>
      <c r="BU13" s="115"/>
      <c r="BV13" s="115"/>
      <c r="BW13" s="115"/>
      <c r="BX13" s="115"/>
      <c r="BY13" s="115"/>
      <c r="BZ13" s="115"/>
      <c r="CA13" s="115"/>
      <c r="CB13" s="115"/>
      <c r="CC13" s="115"/>
      <c r="CD13" s="115"/>
      <c r="CE13" s="115"/>
      <c r="CF13" s="115"/>
      <c r="CG13" s="115"/>
      <c r="CH13" s="115"/>
      <c r="CI13" s="115"/>
      <c r="CJ13" s="115"/>
      <c r="CK13" s="115"/>
      <c r="CL13" s="115"/>
      <c r="CM13" s="115"/>
      <c r="CN13" s="115"/>
      <c r="CO13" s="115"/>
      <c r="CP13" s="115"/>
      <c r="CQ13" s="115"/>
      <c r="CR13" s="115"/>
      <c r="CS13" s="115"/>
      <c r="CT13" s="115"/>
      <c r="CU13" s="115"/>
      <c r="CV13" s="115"/>
      <c r="CW13" s="115"/>
      <c r="CX13" s="115"/>
      <c r="CY13" s="115"/>
      <c r="CZ13" s="115"/>
      <c r="DA13" s="115"/>
      <c r="DB13" s="115"/>
      <c r="DC13" s="115"/>
      <c r="DD13" s="115"/>
      <c r="DE13" s="115"/>
      <c r="DF13" s="115"/>
      <c r="DG13" s="115"/>
      <c r="DH13" s="115"/>
      <c r="DI13" s="115"/>
      <c r="DJ13" s="115"/>
      <c r="DK13" s="115"/>
      <c r="DL13" s="115"/>
      <c r="DM13" s="115"/>
      <c r="DN13" s="115"/>
      <c r="DO13" s="115"/>
      <c r="DP13" s="115"/>
      <c r="DQ13" s="115"/>
      <c r="DR13" s="115"/>
      <c r="DS13" s="115"/>
      <c r="DT13" s="115"/>
      <c r="DU13" s="115"/>
      <c r="DV13" s="115"/>
      <c r="DW13" s="115"/>
      <c r="DX13" s="115"/>
      <c r="DY13" s="115"/>
      <c r="DZ13" s="115"/>
      <c r="EA13" s="115"/>
      <c r="EB13" s="115"/>
      <c r="EC13" s="115"/>
      <c r="ED13" s="115"/>
      <c r="EE13" s="115"/>
      <c r="EF13" s="115"/>
      <c r="EG13" s="115"/>
      <c r="EH13" s="115"/>
      <c r="EI13" s="115"/>
      <c r="EJ13" s="115"/>
      <c r="EK13" s="115"/>
      <c r="EL13" s="115"/>
      <c r="EM13" s="115"/>
      <c r="EN13" s="115"/>
      <c r="EO13" s="115"/>
      <c r="EP13" s="115"/>
      <c r="EQ13" s="115"/>
      <c r="ER13" s="115"/>
      <c r="ES13" s="115"/>
      <c r="ET13" s="115"/>
      <c r="EU13" s="115"/>
      <c r="EV13" s="115"/>
      <c r="EW13" s="115"/>
      <c r="EX13" s="115"/>
      <c r="EY13" s="115"/>
      <c r="EZ13" s="115"/>
      <c r="FA13" s="115"/>
      <c r="FB13" s="115"/>
      <c r="FC13" s="115"/>
      <c r="FD13" s="115"/>
      <c r="FE13" s="115"/>
      <c r="FF13" s="115"/>
      <c r="FG13" s="115"/>
      <c r="FH13" s="115"/>
      <c r="FI13" s="115"/>
      <c r="FJ13" s="115"/>
      <c r="FK13" s="115"/>
      <c r="FL13" s="115"/>
      <c r="FM13" s="115"/>
      <c r="FN13" s="115"/>
      <c r="FO13" s="115"/>
      <c r="FP13" s="115"/>
      <c r="FQ13" s="115"/>
      <c r="FR13" s="115"/>
      <c r="FS13" s="115"/>
      <c r="FT13" s="115"/>
      <c r="FU13" s="115"/>
      <c r="FV13" s="115"/>
      <c r="FW13" s="115"/>
      <c r="FX13" s="115"/>
      <c r="FY13" s="115"/>
      <c r="FZ13" s="115"/>
      <c r="GA13" s="115"/>
      <c r="GB13" s="115"/>
      <c r="GC13" s="115"/>
      <c r="GD13" s="115"/>
      <c r="GE13" s="115"/>
      <c r="GF13" s="115"/>
      <c r="GG13" s="115"/>
      <c r="GH13" s="115"/>
      <c r="GI13" s="115"/>
      <c r="GJ13" s="115"/>
      <c r="GK13" s="115"/>
      <c r="GL13" s="115"/>
      <c r="GM13" s="115"/>
      <c r="GN13" s="115"/>
      <c r="GO13" s="115"/>
      <c r="GP13" s="115"/>
      <c r="GQ13" s="115"/>
      <c r="GR13" s="115"/>
      <c r="GS13" s="115"/>
      <c r="GT13" s="115"/>
      <c r="GU13" s="115"/>
      <c r="GV13" s="115"/>
      <c r="GW13" s="115"/>
      <c r="GX13" s="115"/>
      <c r="GY13" s="115"/>
      <c r="GZ13" s="115"/>
      <c r="HA13" s="115"/>
      <c r="HB13" s="115"/>
      <c r="HC13" s="115"/>
      <c r="HD13" s="115"/>
      <c r="HE13" s="115"/>
      <c r="HF13" s="115"/>
      <c r="HG13" s="115"/>
      <c r="HH13" s="115"/>
      <c r="HI13" s="115"/>
      <c r="HJ13" s="115"/>
      <c r="HK13" s="115"/>
      <c r="HL13" s="115"/>
      <c r="HM13" s="115"/>
      <c r="HN13" s="115"/>
      <c r="HO13" s="115"/>
      <c r="HP13" s="115"/>
      <c r="HQ13" s="115"/>
      <c r="HR13" s="115"/>
      <c r="HS13" s="115"/>
      <c r="HT13" s="115"/>
      <c r="HU13" s="115"/>
      <c r="HV13" s="115"/>
      <c r="HW13" s="115"/>
      <c r="HX13" s="115"/>
      <c r="HY13" s="115"/>
      <c r="HZ13" s="115"/>
      <c r="IA13" s="115"/>
      <c r="IB13" s="115"/>
      <c r="IC13" s="115"/>
      <c r="ID13" s="115"/>
      <c r="IE13" s="115"/>
      <c r="IF13" s="115"/>
      <c r="IG13" s="115"/>
      <c r="IH13" s="115"/>
      <c r="II13" s="115"/>
      <c r="IJ13" s="115"/>
      <c r="IK13" s="115"/>
      <c r="IL13" s="115"/>
      <c r="IM13" s="115"/>
      <c r="IN13" s="115"/>
      <c r="IO13" s="115"/>
      <c r="IP13" s="115"/>
      <c r="IQ13" s="115"/>
      <c r="IR13" s="115"/>
      <c r="IS13" s="115"/>
      <c r="IT13" s="115"/>
      <c r="IU13" s="115"/>
      <c r="IV13" s="115"/>
    </row>
    <row r="15" spans="1:256" ht="25" x14ac:dyDescent="0.45">
      <c r="B15" s="120" t="s">
        <v>263</v>
      </c>
      <c r="C15" s="121"/>
      <c r="D15" s="121"/>
    </row>
    <row r="16" spans="1:256" x14ac:dyDescent="0.45">
      <c r="B16" s="150"/>
      <c r="C16" s="151"/>
      <c r="D16" s="152"/>
    </row>
    <row r="17" spans="2:4" x14ac:dyDescent="0.45">
      <c r="B17" s="153"/>
      <c r="C17" s="154"/>
      <c r="D17" s="155"/>
    </row>
    <row r="18" spans="2:4" x14ac:dyDescent="0.45">
      <c r="B18" s="153"/>
      <c r="C18" s="154"/>
      <c r="D18" s="155"/>
    </row>
    <row r="19" spans="2:4" x14ac:dyDescent="0.45">
      <c r="B19" s="156"/>
      <c r="C19" s="157"/>
      <c r="D19" s="158"/>
    </row>
  </sheetData>
  <sheetProtection algorithmName="SHA-512" hashValue="MAvRFooRQyKjwACxRkFqn/jP8WNF9L7Zp/r5sLvIXphBk9aCj8JLVi6EEoucuPYdL7CM2NaSTnMp+kJaBPxkLw==" saltValue="3pm9w6wZGH0FZ3X5SGFCBg==" spinCount="100000" sheet="1" objects="1" scenarios="1"/>
  <mergeCells count="5">
    <mergeCell ref="B16:D19"/>
    <mergeCell ref="B2:C2"/>
    <mergeCell ref="B6:D9"/>
    <mergeCell ref="B12:C12"/>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UNICEF Document" ma:contentTypeID="0x0101009BA85F8052A6DA4FA3E31FF9F74C697000D841E0DDB3338944BF530B6E51A34171" ma:contentTypeVersion="41" ma:contentTypeDescription="" ma:contentTypeScope="" ma:versionID="c8fbfbbe0de91b6b374f62c8ee9999a1">
  <xsd:schema xmlns:xsd="http://www.w3.org/2001/XMLSchema" xmlns:xs="http://www.w3.org/2001/XMLSchema" xmlns:p="http://schemas.microsoft.com/office/2006/metadata/properties" xmlns:ns2="ca283e0b-db31-4043-a2ef-b80661bf084a" xmlns:ns3="http://schemas.microsoft.com/sharepoint.v3" xmlns:ns4="ca899392-751b-4162-8a2b-c4294cf5599a" targetNamespace="http://schemas.microsoft.com/office/2006/metadata/properties" ma:root="true" ma:fieldsID="2048b3b49a9e1c127e4cd1ef62451e43" ns2:_="" ns3:_="" ns4:_="">
    <xsd:import namespace="ca283e0b-db31-4043-a2ef-b80661bf084a"/>
    <xsd:import namespace="http://schemas.microsoft.com/sharepoint.v3"/>
    <xsd:import namespace="ca899392-751b-4162-8a2b-c4294cf5599a"/>
    <xsd:element name="properties">
      <xsd:complexType>
        <xsd:sequence>
          <xsd:element name="documentManagement">
            <xsd:complexType>
              <xsd:all>
                <xsd:element ref="ns2:WrittenBy" minOccurs="0"/>
                <xsd:element ref="ns2:ContentLanguage" minOccurs="0"/>
                <xsd:element ref="ns3:CategoryDescription" minOccurs="0"/>
                <xsd:element ref="ns2:RecipientsEmail" minOccurs="0"/>
                <xsd:element ref="ns2:SenderEmail" minOccurs="0"/>
                <xsd:element ref="ns2:DateTransmittedEmail" minOccurs="0"/>
                <xsd:element ref="ns2:k8c968e8c72a4eda96b7e8fdbe192be2" minOccurs="0"/>
                <xsd:element ref="ns2:ga975397408f43e4b84ec8e5a598e523" minOccurs="0"/>
                <xsd:element ref="ns2:mda26ace941f4791a7314a339fee829c" minOccurs="0"/>
                <xsd:element ref="ns2:TaxCatchAllLabel" minOccurs="0"/>
                <xsd:element ref="ns2:TaxCatchAll" minOccurs="0"/>
                <xsd:element ref="ns2:h6a71f3e574e4344bc34f3fc9dd20054" minOccurs="0"/>
                <xsd:element ref="ns2:ContentStatus" minOccurs="0"/>
                <xsd:element ref="ns2:j169e817e0ee4eb8974e6fc4a2762909" minOccurs="0"/>
                <xsd:element ref="ns2:j048a4f9aaad4a8990a1d5e5f53cb451" minOccurs="0"/>
                <xsd:element ref="ns4:TaxKeywordTaxHTFiel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WrittenBy" ma:index="3" nillable="true" ma:displayName="Written By" ma:description="‘Written By’ is auto-completed with the name of the uploader, but can be edited if you are uploading on behalf of someone else." ma:list="UserInfo" ma:SharePointGroup="0" ma:internalName="Written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Language" ma:index="4" nillable="true" ma:displayName="Content Language *" ma:default="English" ma:format="RadioButtons" ma:internalName="ContentLanguage">
      <xsd:simpleType>
        <xsd:restriction base="dms:Choice">
          <xsd:enumeration value="English"/>
          <xsd:enumeration value="French"/>
          <xsd:enumeration value="Spanish"/>
          <xsd:enumeration value="Russian"/>
          <xsd:enumeration value="Chinese"/>
          <xsd:enumeration value="Arabic"/>
          <xsd:enumeration value="other"/>
        </xsd:restriction>
      </xsd:simpleType>
    </xsd:element>
    <xsd:element name="RecipientsEmail" ma:index="9" nillable="true" ma:displayName="Recipients (email)" ma:hidden="true" ma:internalName="RecipientsEmail" ma:readOnly="false">
      <xsd:simpleType>
        <xsd:restriction base="dms:Text">
          <xsd:maxLength value="255"/>
        </xsd:restriction>
      </xsd:simpleType>
    </xsd:element>
    <xsd:element name="SenderEmail" ma:index="10" nillable="true" ma:displayName="Sender (email)" ma:hidden="true" ma:internalName="SenderEmail" ma:readOnly="false">
      <xsd:simpleType>
        <xsd:restriction base="dms:Text">
          <xsd:maxLength value="255"/>
        </xsd:restriction>
      </xsd:simpleType>
    </xsd:element>
    <xsd:element name="DateTransmittedEmail" ma:index="11" nillable="true" ma:displayName="Date transmitted (email)" ma:format="DateTime" ma:hidden="true" ma:internalName="DateTransmittedEmail" ma:readOnly="false">
      <xsd:simpleType>
        <xsd:restriction base="dms:DateTime"/>
      </xsd:simpleType>
    </xsd:element>
    <xsd:element name="k8c968e8c72a4eda96b7e8fdbe192be2" ma:index="12" nillable="true" ma:taxonomy="true" ma:internalName="k8c968e8c72a4eda96b7e8fdbe192be2" ma:taxonomyFieldName="GeographicScope" ma:displayName="Geographic Scope" ma:default="" ma:fieldId="{48c968e8-c72a-4eda-96b7-e8fdbe192be2}" ma:taxonomyMulti="true" ma:sspId="73f51738-d318-4883-9d64-4f0bd0ccc55e" ma:termSetId="0a00fedf-defc-4fe3-a3bf-9929b29a638e" ma:anchorId="00000000-0000-0000-0000-000000000000" ma:open="false" ma:isKeyword="false">
      <xsd:complexType>
        <xsd:sequence>
          <xsd:element ref="pc:Terms" minOccurs="0" maxOccurs="1"/>
        </xsd:sequence>
      </xsd:complexType>
    </xsd:element>
    <xsd:element name="ga975397408f43e4b84ec8e5a598e523" ma:index="16" nillable="true" ma:taxonomy="true" ma:internalName="ga975397408f43e4b84ec8e5a598e523" ma:taxonomyFieldName="OfficeDivision" ma:displayName="Office/Division *" ma:default="" ma:fieldId="{0a975397-408f-43e4-b84e-c8e5a598e523}" ma:sspId="73f51738-d318-4883-9d64-4f0bd0ccc55e" ma:termSetId="1761a25e-44f4-4213-964a-f96c515e12cb" ma:anchorId="00000000-0000-0000-0000-000000000000" ma:open="false" ma:isKeyword="false">
      <xsd:complexType>
        <xsd:sequence>
          <xsd:element ref="pc:Terms" minOccurs="0" maxOccurs="1"/>
        </xsd:sequence>
      </xsd:complexType>
    </xsd:element>
    <xsd:element name="mda26ace941f4791a7314a339fee829c" ma:index="17" nillable="true" ma:taxonomy="true" ma:internalName="mda26ace941f4791a7314a339fee829c" ma:taxonomyFieldName="DocumentType" ma:displayName="Document Type *" ma:indexed="true" ma:default="" ma:fieldId="{6da26ace-941f-4791-a731-4a339fee829c}" ma:sspId="73f51738-d318-4883-9d64-4f0bd0ccc55e" ma:termSetId="f93b6877-8902-4378-8587-5ec85f36ead9"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7642021c-c553-4942-a98d-56759ffc5d73}" ma:internalName="TaxCatchAllLabel" ma:readOnly="true" ma:showField="CatchAllDataLabel" ma:web="ca899392-751b-4162-8a2b-c4294cf5599a">
      <xsd:complexType>
        <xsd:complexContent>
          <xsd:extension base="dms:MultiChoiceLookup">
            <xsd:sequence>
              <xsd:element name="Value" type="dms:Lookup" maxOccurs="unbounded" minOccurs="0" nillable="true"/>
            </xsd:sequence>
          </xsd:extension>
        </xsd:complexContent>
      </xsd:complexType>
    </xsd:element>
    <xsd:element name="TaxCatchAll" ma:index="22" nillable="true" ma:displayName="Taxonomy Catch All Column" ma:hidden="true" ma:list="{7642021c-c553-4942-a98d-56759ffc5d73}" ma:internalName="TaxCatchAll" ma:showField="CatchAllData" ma:web="ca899392-751b-4162-8a2b-c4294cf5599a">
      <xsd:complexType>
        <xsd:complexContent>
          <xsd:extension base="dms:MultiChoiceLookup">
            <xsd:sequence>
              <xsd:element name="Value" type="dms:Lookup" maxOccurs="unbounded" minOccurs="0" nillable="true"/>
            </xsd:sequence>
          </xsd:extension>
        </xsd:complexContent>
      </xsd:complexType>
    </xsd:element>
    <xsd:element name="h6a71f3e574e4344bc34f3fc9dd20054" ma:index="23" nillable="true" ma:taxonomy="true" ma:internalName="h6a71f3e574e4344bc34f3fc9dd20054" ma:taxonomyFieldName="Topic" ma:displayName="Topic *" ma:default="" ma:fieldId="{16a71f3e-574e-4344-bc34-f3fc9dd20054}" ma:taxonomyMulti="true" ma:sspId="73f51738-d318-4883-9d64-4f0bd0ccc55e" ma:termSetId="9561e0e6-71cf-4f3c-87c3-08a6b5d907e8" ma:anchorId="00000000-0000-0000-0000-000000000000" ma:open="false" ma:isKeyword="false">
      <xsd:complexType>
        <xsd:sequence>
          <xsd:element ref="pc:Terms" minOccurs="0" maxOccurs="1"/>
        </xsd:sequence>
      </xsd:complexType>
    </xsd:element>
    <xsd:element name="ContentStatus" ma:index="25" nillable="true" ma:displayName="Content Status" ma:description="Optional column to indicate document status: no status, draft, final or expired.​" ma:format="RadioButtons" ma:internalName="ContentStatus">
      <xsd:simpleType>
        <xsd:restriction base="dms:Choice">
          <xsd:enumeration value="­"/>
          <xsd:enumeration value="Draft"/>
          <xsd:enumeration value="Final"/>
          <xsd:enumeration value="Expired"/>
        </xsd:restriction>
      </xsd:simpleType>
    </xsd:element>
    <xsd:element name="j169e817e0ee4eb8974e6fc4a2762909" ma:index="26" nillable="true" ma:taxonomy="true" ma:internalName="j169e817e0ee4eb8974e6fc4a2762909" ma:taxonomyFieldName="CriticalForLongTermRetention" ma:displayName="Critical for long-term retention?" ma:default="" ma:fieldId="{3169e817-e0ee-4eb8-974e-6fc4a2762909}" ma:sspId="73f51738-d318-4883-9d64-4f0bd0ccc55e" ma:termSetId="59f85175-3dbf-4592-9c1d-453af9da4e8b" ma:anchorId="00000000-0000-0000-0000-000000000000" ma:open="false" ma:isKeyword="false">
      <xsd:complexType>
        <xsd:sequence>
          <xsd:element ref="pc:Terms" minOccurs="0" maxOccurs="1"/>
        </xsd:sequence>
      </xsd:complexType>
    </xsd:element>
    <xsd:element name="j048a4f9aaad4a8990a1d5e5f53cb451" ma:index="28" nillable="true" ma:taxonomy="true" ma:internalName="j048a4f9aaad4a8990a1d5e5f53cb451" ma:taxonomyFieldName="SystemDTAC" ma:displayName="System-DT-AC" ma:default="" ma:fieldId="{3048a4f9-aaad-4a89-90a1-d5e5f53cb451}" ma:sspId="73f51738-d318-4883-9d64-4f0bd0ccc55e" ma:termSetId="1e3381f3-a35f-499a-9a3c-017e5423e0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internalName="Category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899392-751b-4162-8a2b-c4294cf5599a" elementFormDefault="qualified">
    <xsd:import namespace="http://schemas.microsoft.com/office/2006/documentManagement/types"/>
    <xsd:import namespace="http://schemas.microsoft.com/office/infopath/2007/PartnerControls"/>
    <xsd:element name="TaxKeywordTaxHTField" ma:index="30" nillable="true" ma:taxonomy="true" ma:internalName="TaxKeywordTaxHTField" ma:taxonomyFieldName="TaxKeyword" ma:displayName="Enterprise Keywords" ma:fieldId="{23f27201-bee3-471e-b2e7-b64fd8b7ca38}" ma:taxonomyMulti="true" ma:sspId="73f51738-d318-4883-9d64-4f0bd0ccc55e" ma:termSetId="00000000-0000-0000-0000-000000000000" ma:anchorId="00000000-0000-0000-0000-000000000000" ma:open="true" ma:isKeyword="true">
      <xsd:complexType>
        <xsd:sequence>
          <xsd:element ref="pc:Terms" minOccurs="0" maxOccurs="1"/>
        </xsd:sequence>
      </xsd:complexType>
    </xsd:element>
    <xsd:element name="_dlc_DocId" ma:index="32" nillable="true" ma:displayName="Document ID Value" ma:description="The value of the document ID assigned to this item." ma:internalName="_dlc_DocId" ma:readOnly="true">
      <xsd:simpleType>
        <xsd:restriction base="dms:Text"/>
      </xsd:simpleType>
    </xsd:element>
    <xsd:element name="_dlc_DocIdUrl" ma:index="3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73f51738-d318-4883-9d64-4f0bd0ccc55e" ContentTypeId="0x0101009BA85F8052A6DA4FA3E31FF9F74C6970" PreviousValue="false"/>
</file>

<file path=customXml/item3.xml><?xml version="1.0" encoding="utf-8"?>
<?mso-contentType ?>
<customXsn xmlns="http://schemas.microsoft.com/office/2006/metadata/customXsn">
  <xsnLocation/>
  <cached>True</cached>
  <openByDefault>True</openByDefault>
  <xsnScope/>
</customXsn>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ga975397408f43e4b84ec8e5a598e523 xmlns="ca283e0b-db31-4043-a2ef-b80661bf084a">
      <Terms xmlns="http://schemas.microsoft.com/office/infopath/2007/PartnerControls"/>
    </ga975397408f43e4b84ec8e5a598e523>
    <k8c968e8c72a4eda96b7e8fdbe192be2 xmlns="ca283e0b-db31-4043-a2ef-b80661bf084a">
      <Terms xmlns="http://schemas.microsoft.com/office/infopath/2007/PartnerControls"/>
    </k8c968e8c72a4eda96b7e8fdbe192be2>
    <j169e817e0ee4eb8974e6fc4a2762909 xmlns="ca283e0b-db31-4043-a2ef-b80661bf084a">
      <Terms xmlns="http://schemas.microsoft.com/office/infopath/2007/PartnerControls"/>
    </j169e817e0ee4eb8974e6fc4a2762909>
    <TaxKeywordTaxHTField xmlns="ca899392-751b-4162-8a2b-c4294cf5599a">
      <Terms xmlns="http://schemas.microsoft.com/office/infopath/2007/PartnerControls"/>
    </TaxKeywordTaxHTField>
    <DateTransmittedEmail xmlns="ca283e0b-db31-4043-a2ef-b80661bf084a" xsi:nil="true"/>
    <ContentStatus xmlns="ca283e0b-db31-4043-a2ef-b80661bf084a" xsi:nil="true"/>
    <SenderEmail xmlns="ca283e0b-db31-4043-a2ef-b80661bf084a" xsi:nil="true"/>
    <ContentLanguage xmlns="ca283e0b-db31-4043-a2ef-b80661bf084a">English</ContentLanguage>
    <j048a4f9aaad4a8990a1d5e5f53cb451 xmlns="ca283e0b-db31-4043-a2ef-b80661bf084a">
      <Terms xmlns="http://schemas.microsoft.com/office/infopath/2007/PartnerControls"/>
    </j048a4f9aaad4a8990a1d5e5f53cb451>
    <h6a71f3e574e4344bc34f3fc9dd20054 xmlns="ca283e0b-db31-4043-a2ef-b80661bf084a">
      <Terms xmlns="http://schemas.microsoft.com/office/infopath/2007/PartnerControls"/>
    </h6a71f3e574e4344bc34f3fc9dd20054>
    <CategoryDescription xmlns="http://schemas.microsoft.com/sharepoint.v3" xsi:nil="true"/>
    <RecipientsEmail xmlns="ca283e0b-db31-4043-a2ef-b80661bf084a" xsi:nil="true"/>
    <mda26ace941f4791a7314a339fee829c xmlns="ca283e0b-db31-4043-a2ef-b80661bf084a">
      <Terms xmlns="http://schemas.microsoft.com/office/infopath/2007/PartnerControls"/>
    </mda26ace941f4791a7314a339fee829c>
    <WrittenBy xmlns="ca283e0b-db31-4043-a2ef-b80661bf084a">
      <UserInfo>
        <DisplayName/>
        <AccountId xsi:nil="true"/>
        <AccountType/>
      </UserInfo>
    </WrittenBy>
    <_dlc_DocId xmlns="ca899392-751b-4162-8a2b-c4294cf5599a">CCIV-532149441-17114</_dlc_DocId>
    <_dlc_DocIdUrl xmlns="ca899392-751b-4162-8a2b-c4294cf5599a">
      <Url>https://unicef.sharepoint.com/sites/CIV/_layouts/15/DocIdRedir.aspx?ID=CCIV-532149441-17114</Url>
      <Description>CCIV-532149441-17114</Description>
    </_dlc_DocIdUrl>
  </documentManagement>
</p:properties>
</file>

<file path=customXml/itemProps1.xml><?xml version="1.0" encoding="utf-8"?>
<ds:datastoreItem xmlns:ds="http://schemas.openxmlformats.org/officeDocument/2006/customXml" ds:itemID="{97E7BBDB-AC1B-46C6-B925-CA80962A4606}"/>
</file>

<file path=customXml/itemProps2.xml><?xml version="1.0" encoding="utf-8"?>
<ds:datastoreItem xmlns:ds="http://schemas.openxmlformats.org/officeDocument/2006/customXml" ds:itemID="{380AB7F8-23C6-4C99-AE44-2300E974CD64}"/>
</file>

<file path=customXml/itemProps3.xml><?xml version="1.0" encoding="utf-8"?>
<ds:datastoreItem xmlns:ds="http://schemas.openxmlformats.org/officeDocument/2006/customXml" ds:itemID="{5C91D8D8-3A02-4E8C-8C97-ECBF29962C69}"/>
</file>

<file path=customXml/itemProps4.xml><?xml version="1.0" encoding="utf-8"?>
<ds:datastoreItem xmlns:ds="http://schemas.openxmlformats.org/officeDocument/2006/customXml" ds:itemID="{C0E44861-FBD7-4DC1-975F-4693F908C32B}"/>
</file>

<file path=customXml/itemProps5.xml><?xml version="1.0" encoding="utf-8"?>
<ds:datastoreItem xmlns:ds="http://schemas.openxmlformats.org/officeDocument/2006/customXml" ds:itemID="{07F1E4AD-D039-4344-8C25-C95793E395F4}"/>
</file>

<file path=customXml/itemProps6.xml><?xml version="1.0" encoding="utf-8"?>
<ds:datastoreItem xmlns:ds="http://schemas.openxmlformats.org/officeDocument/2006/customXml" ds:itemID="{157DEB7E-A963-4952-96F2-C3AC566CAA0F}"/>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Instructions</vt:lpstr>
      <vt:lpstr>Allotissement</vt:lpstr>
      <vt:lpstr>BPU_Lot-01_Centre 1</vt:lpstr>
      <vt:lpstr>DQE_Lot-01_Centre 1</vt:lpstr>
      <vt:lpstr>BPU_Lot-02_Centre 2</vt:lpstr>
      <vt:lpstr>DQE_Lot-02_Centre 2</vt:lpstr>
      <vt:lpstr>Recap</vt:lpstr>
      <vt:lpstr>'BPU_Lot-01_Centre 1'!Print_Titles</vt:lpstr>
      <vt:lpstr>'BPU_Lot-02_Centre 2'!Print_Titles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Yao Germain KOUABENA</dc:creator>
  <cp:keywords/>
  <dc:description/>
  <cp:lastModifiedBy>Alou Pascaline Assiata Adoni</cp:lastModifiedBy>
  <cp:revision/>
  <dcterms:created xsi:type="dcterms:W3CDTF">2026-01-22T06:55:53Z</dcterms:created>
  <dcterms:modified xsi:type="dcterms:W3CDTF">2026-09-02T15:12:18Z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0x0101009BA85F8052A6DA4FA3E31FF9F74C697000D841E0DDB3338944BF530B6E51A34171</vt:lpwstr>
  </property>
  <property fmtid="{D5CDD505-2E9C-101B-9397-08002B2CF9AE}" pid="3" name="_dlc_DocIdItemGuid">
    <vt:lpwstr>e6cbe501-a5dc-4f39-a3c8-09bb101045f2</vt:lpwstr>
  </property>
</Properties>
</file>